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Sheet1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K14" i="1"/>
  <c r="I14"/>
  <c r="N16" i="3"/>
  <c r="N57"/>
  <c r="N25"/>
  <c r="K13"/>
  <c r="I13"/>
  <c r="K42"/>
  <c r="I42"/>
  <c r="K38"/>
  <c r="I38"/>
  <c r="K24"/>
  <c r="I24"/>
  <c r="K56"/>
  <c r="I56"/>
  <c r="K47"/>
  <c r="I47"/>
  <c r="K46"/>
  <c r="I46"/>
  <c r="K51"/>
  <c r="I51"/>
  <c r="K50"/>
  <c r="I50"/>
  <c r="K55"/>
  <c r="I55"/>
  <c r="K44"/>
  <c r="I44"/>
  <c r="K54"/>
  <c r="I54"/>
  <c r="K37"/>
  <c r="I37"/>
  <c r="K14"/>
  <c r="I14"/>
  <c r="K41"/>
  <c r="I41"/>
  <c r="K11"/>
  <c r="I11"/>
  <c r="K36"/>
  <c r="I36"/>
  <c r="K49"/>
  <c r="I49"/>
  <c r="K8"/>
  <c r="I8"/>
  <c r="K17"/>
  <c r="I17"/>
  <c r="K9"/>
  <c r="I9"/>
  <c r="K23"/>
  <c r="I23"/>
  <c r="K21"/>
  <c r="I21"/>
  <c r="K19"/>
  <c r="I19"/>
  <c r="K29"/>
  <c r="I29"/>
  <c r="K40"/>
  <c r="I40"/>
  <c r="K35"/>
  <c r="I35"/>
  <c r="K26"/>
  <c r="I26"/>
  <c r="K15"/>
  <c r="I15"/>
  <c r="L22"/>
  <c r="K22"/>
  <c r="I22"/>
  <c r="K20"/>
  <c r="I20"/>
  <c r="K45"/>
  <c r="I45"/>
  <c r="K28"/>
  <c r="I28"/>
  <c r="K18"/>
  <c r="I18"/>
  <c r="K34"/>
  <c r="I34"/>
  <c r="K10"/>
  <c r="I10"/>
  <c r="K53"/>
  <c r="I53"/>
  <c r="K43"/>
  <c r="I43"/>
  <c r="K33"/>
  <c r="I33"/>
  <c r="K12"/>
  <c r="I12"/>
  <c r="K32"/>
  <c r="I32"/>
  <c r="K31"/>
  <c r="I31"/>
  <c r="I22" i="1"/>
  <c r="K22"/>
  <c r="K51"/>
  <c r="K48"/>
  <c r="K53"/>
  <c r="K55"/>
  <c r="K57"/>
  <c r="K56"/>
  <c r="K17"/>
  <c r="K26"/>
  <c r="K23"/>
  <c r="K21"/>
  <c r="K24"/>
  <c r="K25"/>
  <c r="K20"/>
  <c r="K27"/>
  <c r="K28"/>
  <c r="K29"/>
  <c r="K32"/>
  <c r="K31"/>
  <c r="K33"/>
  <c r="K30"/>
  <c r="K36"/>
  <c r="K37"/>
  <c r="K38"/>
  <c r="K39"/>
  <c r="I10"/>
  <c r="I11"/>
  <c r="I13"/>
  <c r="I15"/>
  <c r="I17"/>
  <c r="I26"/>
  <c r="I23"/>
  <c r="I21"/>
  <c r="I24"/>
  <c r="I25"/>
  <c r="I20"/>
  <c r="I27"/>
  <c r="I28"/>
  <c r="I29"/>
  <c r="I32"/>
  <c r="I31"/>
  <c r="I33"/>
  <c r="I30"/>
  <c r="I36"/>
  <c r="I37"/>
  <c r="I38"/>
  <c r="I39"/>
  <c r="I40"/>
  <c r="I41"/>
  <c r="I42"/>
  <c r="I43"/>
  <c r="I44"/>
  <c r="I46"/>
  <c r="I45"/>
  <c r="I47"/>
  <c r="I50"/>
  <c r="I52"/>
  <c r="I49"/>
  <c r="I51"/>
  <c r="I48"/>
  <c r="I53"/>
  <c r="I55"/>
  <c r="I57"/>
  <c r="I56"/>
  <c r="K10"/>
  <c r="K11"/>
  <c r="K13"/>
  <c r="K15"/>
  <c r="K40"/>
  <c r="K41"/>
  <c r="K42"/>
  <c r="K43"/>
  <c r="K44"/>
  <c r="K46"/>
  <c r="K45"/>
  <c r="K47"/>
  <c r="K50"/>
  <c r="K52"/>
  <c r="K49"/>
  <c r="K7"/>
  <c r="I7"/>
  <c r="L14" l="1"/>
  <c r="L11" i="3"/>
  <c r="L53"/>
  <c r="L40"/>
  <c r="L54"/>
  <c r="L51"/>
  <c r="L42"/>
  <c r="L33"/>
  <c r="L45"/>
  <c r="L50"/>
  <c r="L46"/>
  <c r="L56"/>
  <c r="L38"/>
  <c r="L13"/>
  <c r="L55"/>
  <c r="L28"/>
  <c r="L29"/>
  <c r="L18"/>
  <c r="L35"/>
  <c r="L32"/>
  <c r="L36"/>
  <c r="L41"/>
  <c r="L34"/>
  <c r="L21"/>
  <c r="L17"/>
  <c r="L12"/>
  <c r="L8"/>
  <c r="L9"/>
  <c r="L14"/>
  <c r="L10"/>
  <c r="L43"/>
  <c r="L20"/>
  <c r="L15"/>
  <c r="L49"/>
  <c r="L37"/>
  <c r="L44"/>
  <c r="L31"/>
  <c r="L26"/>
  <c r="L19"/>
  <c r="L23"/>
  <c r="L47"/>
  <c r="L24"/>
  <c r="L53" i="1"/>
  <c r="L51"/>
  <c r="L52"/>
  <c r="L45"/>
  <c r="L41"/>
  <c r="L17"/>
  <c r="L22"/>
  <c r="L50"/>
  <c r="L36"/>
  <c r="L33"/>
  <c r="L28"/>
  <c r="L25"/>
  <c r="L11"/>
  <c r="L47"/>
  <c r="L46"/>
  <c r="L43"/>
  <c r="L57"/>
  <c r="L15"/>
  <c r="L39"/>
  <c r="L30"/>
  <c r="L29"/>
  <c r="L20"/>
  <c r="L23"/>
  <c r="L32"/>
  <c r="L27"/>
  <c r="L21"/>
  <c r="L49"/>
  <c r="L44"/>
  <c r="L42"/>
  <c r="L40"/>
  <c r="L38"/>
  <c r="L37"/>
  <c r="L31"/>
  <c r="L24"/>
  <c r="L26"/>
  <c r="L13"/>
  <c r="L10"/>
  <c r="L56"/>
  <c r="L48"/>
  <c r="L55"/>
  <c r="L7"/>
</calcChain>
</file>

<file path=xl/sharedStrings.xml><?xml version="1.0" encoding="utf-8"?>
<sst xmlns="http://schemas.openxmlformats.org/spreadsheetml/2006/main" count="335" uniqueCount="110">
  <si>
    <t>EESTIMAA SPORDILIIT JÕUD MEISTRIVÕISTLUSED SANGPOMMI KAHEVÕISTLUSES</t>
  </si>
  <si>
    <t>kaalukat.</t>
  </si>
  <si>
    <t xml:space="preserve"> Ees-ja perekonnanimi</t>
  </si>
  <si>
    <t>sünd.</t>
  </si>
  <si>
    <t>keha-</t>
  </si>
  <si>
    <t>MAAKOND</t>
  </si>
  <si>
    <t>TÕUKAMINE</t>
  </si>
  <si>
    <t>KOKKU</t>
  </si>
  <si>
    <t>KOHT</t>
  </si>
  <si>
    <t>kaal</t>
  </si>
  <si>
    <t>korda</t>
  </si>
  <si>
    <t>punkte</t>
  </si>
  <si>
    <t>punktid</t>
  </si>
  <si>
    <t xml:space="preserve">        Kuni 18-aastased  noormehed  16 kg pomm</t>
  </si>
  <si>
    <t>kuni 75 kg</t>
  </si>
  <si>
    <t>Pärnumaa</t>
  </si>
  <si>
    <t>68 kg</t>
  </si>
  <si>
    <t>üle 68 kg</t>
  </si>
  <si>
    <t>Tartumaa</t>
  </si>
  <si>
    <t>Jõgevamaa</t>
  </si>
  <si>
    <t>73 kg</t>
  </si>
  <si>
    <t>78 kg</t>
  </si>
  <si>
    <t>85 kg</t>
  </si>
  <si>
    <t>95 kg</t>
  </si>
  <si>
    <t>üle 95 kg</t>
  </si>
  <si>
    <t>Peakohtunik:   Ülo Kuusk</t>
  </si>
  <si>
    <t>Sekretär:   Heino Põldoja</t>
  </si>
  <si>
    <t>Pille Kuusik</t>
  </si>
  <si>
    <t>Laura Kallas</t>
  </si>
  <si>
    <t xml:space="preserve">Ülo Kuusk           </t>
  </si>
  <si>
    <t>Endel Taro</t>
  </si>
  <si>
    <t>Võistk.</t>
  </si>
  <si>
    <t>Kuldar Kark</t>
  </si>
  <si>
    <t>63 kg</t>
  </si>
  <si>
    <t>85kg</t>
  </si>
  <si>
    <t>Märt Veelaid</t>
  </si>
  <si>
    <t>Mihkel Poom</t>
  </si>
  <si>
    <t>Jõgeva</t>
  </si>
  <si>
    <t>SANGPOMM</t>
  </si>
  <si>
    <t>koef.</t>
  </si>
  <si>
    <t>või 24 kg pomm</t>
  </si>
  <si>
    <t>üle 75 kg</t>
  </si>
  <si>
    <t>Valdi Killing</t>
  </si>
  <si>
    <t>Olev Vendelin</t>
  </si>
  <si>
    <t>Aire Intsaar</t>
  </si>
  <si>
    <t>Kahro Koit Koitla</t>
  </si>
  <si>
    <t>Maribel Tamme</t>
  </si>
  <si>
    <t>Andrus Umal</t>
  </si>
  <si>
    <t>Andres Metjer</t>
  </si>
  <si>
    <t>1980</t>
  </si>
  <si>
    <t>1969</t>
  </si>
  <si>
    <t>Heino Põldoja</t>
  </si>
  <si>
    <t>Hans-Johannes Kallis</t>
  </si>
  <si>
    <t xml:space="preserve">           REBIMINE</t>
  </si>
  <si>
    <t>1.</t>
  </si>
  <si>
    <t>3.</t>
  </si>
  <si>
    <t>4.</t>
  </si>
  <si>
    <r>
      <rPr>
        <b/>
        <sz val="12"/>
        <rFont val="Arial"/>
        <family val="2"/>
        <charset val="186"/>
      </rPr>
      <t>Võistkondlik paremusjärjestus</t>
    </r>
    <r>
      <rPr>
        <sz val="12"/>
        <rFont val="Arial"/>
        <family val="2"/>
        <charset val="186"/>
      </rPr>
      <t xml:space="preserve"> (8 parimat tulemust)</t>
    </r>
  </si>
  <si>
    <t>09.04.2022.</t>
  </si>
  <si>
    <t>Virtus</t>
  </si>
  <si>
    <t>Neiud</t>
  </si>
  <si>
    <t>8 või 12 kg</t>
  </si>
  <si>
    <t xml:space="preserve">     MEHED  16, 24 või 32 kg kg pomm</t>
  </si>
  <si>
    <t>sünd. kuni 1962.a.</t>
  </si>
  <si>
    <t>12, 16 kg.</t>
  </si>
  <si>
    <t>Veteranid  M 60+</t>
  </si>
  <si>
    <t>8 kg.</t>
  </si>
  <si>
    <t>Veteranid  N 60+</t>
  </si>
  <si>
    <t>NAISED 12  või 16 kg pomm</t>
  </si>
  <si>
    <t>Madis Tähiste</t>
  </si>
  <si>
    <t>Kalle Puss</t>
  </si>
  <si>
    <t>Järvamaa</t>
  </si>
  <si>
    <t xml:space="preserve">     SANGPOMM</t>
  </si>
  <si>
    <t xml:space="preserve">  MAAKOND</t>
  </si>
  <si>
    <t>Keit Kondike</t>
  </si>
  <si>
    <t>Erki Soo</t>
  </si>
  <si>
    <t>Aleksander Tammert</t>
  </si>
  <si>
    <t>SK Hunt</t>
  </si>
  <si>
    <t>Margus Andresson</t>
  </si>
  <si>
    <t>Henry Näär</t>
  </si>
  <si>
    <t>Rainis Vesik</t>
  </si>
  <si>
    <t>Siim Õitspuu</t>
  </si>
  <si>
    <t>Andrei Kirs</t>
  </si>
  <si>
    <t xml:space="preserve">Sergejs Arbuzovs  </t>
  </si>
  <si>
    <t>Ranno Markus Rebase</t>
  </si>
  <si>
    <t>Braien Zarubin</t>
  </si>
  <si>
    <t>Rasmus Agan</t>
  </si>
  <si>
    <t>Karmel Teder</t>
  </si>
  <si>
    <t xml:space="preserve"> NAISED  12 või 16 kg pomm</t>
  </si>
  <si>
    <t>Jonete Visnapuu</t>
  </si>
  <si>
    <t>Reio Vendelin</t>
  </si>
  <si>
    <t>Meelis Metsma</t>
  </si>
  <si>
    <t>Epp Hoovi</t>
  </si>
  <si>
    <t>Michael Zeisik</t>
  </si>
  <si>
    <t>Bruno Zarubin</t>
  </si>
  <si>
    <t>Patrick Loorents</t>
  </si>
  <si>
    <t>Rainer Sokk</t>
  </si>
  <si>
    <t>Lääne Virumaa</t>
  </si>
  <si>
    <t>Joel Henry Visnapuu</t>
  </si>
  <si>
    <t>Daniel Sõmermaa</t>
  </si>
  <si>
    <t>Steven Seire</t>
  </si>
  <si>
    <t>I</t>
  </si>
  <si>
    <t>II</t>
  </si>
  <si>
    <t>III</t>
  </si>
  <si>
    <t>L-Virumaa</t>
  </si>
  <si>
    <t>L- Virumaa</t>
  </si>
  <si>
    <t>5.</t>
  </si>
  <si>
    <t xml:space="preserve">6. </t>
  </si>
  <si>
    <t>2.</t>
  </si>
  <si>
    <t xml:space="preserve"> Ees- ja perekonnanimi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</si>
</sst>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name val="Arial"/>
      <family val="2"/>
      <charset val="186"/>
    </font>
    <font>
      <sz val="12"/>
      <name val="Arial"/>
      <family val="2"/>
    </font>
    <font>
      <sz val="14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4"/>
      <name val="Calibri"/>
      <family val="2"/>
      <charset val="186"/>
      <scheme val="minor"/>
    </font>
    <font>
      <sz val="11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charset val="186"/>
      <scheme val="minor"/>
    </font>
    <font>
      <b/>
      <sz val="11"/>
      <name val="Arial"/>
      <family val="2"/>
      <charset val="186"/>
    </font>
    <font>
      <b/>
      <sz val="12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4"/>
      <color rgb="FFFF0000"/>
      <name val="Calibri"/>
      <family val="2"/>
      <charset val="186"/>
      <scheme val="minor"/>
    </font>
    <font>
      <sz val="12"/>
      <color rgb="FFFF0000"/>
      <name val="Arial"/>
      <family val="2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98">
    <xf numFmtId="0" fontId="0" fillId="0" borderId="0" xfId="0"/>
    <xf numFmtId="0" fontId="1" fillId="0" borderId="0" xfId="1"/>
    <xf numFmtId="0" fontId="19" fillId="0" borderId="0" xfId="1" applyFont="1"/>
    <xf numFmtId="0" fontId="19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11" xfId="1" applyBorder="1"/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/>
    <xf numFmtId="0" fontId="1" fillId="0" borderId="15" xfId="1" applyBorder="1"/>
    <xf numFmtId="0" fontId="1" fillId="0" borderId="15" xfId="1" applyBorder="1" applyAlignment="1">
      <alignment horizontal="center"/>
    </xf>
    <xf numFmtId="0" fontId="1" fillId="0" borderId="0" xfId="1" applyBorder="1" applyAlignment="1">
      <alignment horizontal="center" vertical="center"/>
    </xf>
    <xf numFmtId="0" fontId="19" fillId="0" borderId="16" xfId="1" applyFont="1" applyBorder="1"/>
    <xf numFmtId="0" fontId="19" fillId="0" borderId="16" xfId="1" applyFont="1" applyBorder="1" applyAlignment="1">
      <alignment horizontal="center"/>
    </xf>
    <xf numFmtId="0" fontId="0" fillId="0" borderId="0" xfId="0" applyBorder="1"/>
    <xf numFmtId="0" fontId="22" fillId="0" borderId="16" xfId="1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16" xfId="0" applyFont="1" applyBorder="1" applyAlignment="1">
      <alignment horizontal="center"/>
    </xf>
    <xf numFmtId="0" fontId="22" fillId="0" borderId="16" xfId="1" applyFont="1" applyBorder="1"/>
    <xf numFmtId="0" fontId="22" fillId="0" borderId="16" xfId="1" applyFont="1" applyBorder="1" applyAlignment="1">
      <alignment horizontal="center" vertical="center"/>
    </xf>
    <xf numFmtId="49" fontId="20" fillId="24" borderId="0" xfId="0" applyNumberFormat="1" applyFont="1" applyFill="1" applyBorder="1" applyAlignment="1">
      <alignment horizontal="center"/>
    </xf>
    <xf numFmtId="0" fontId="23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5" xfId="1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1" fillId="0" borderId="0" xfId="1" applyBorder="1"/>
    <xf numFmtId="0" fontId="21" fillId="0" borderId="0" xfId="0" applyFont="1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19" fillId="0" borderId="0" xfId="1" applyFont="1" applyBorder="1"/>
    <xf numFmtId="0" fontId="19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22" fillId="0" borderId="0" xfId="1" applyFont="1" applyBorder="1" applyAlignment="1">
      <alignment horizontal="center"/>
    </xf>
    <xf numFmtId="0" fontId="22" fillId="0" borderId="16" xfId="1" applyFont="1" applyFill="1" applyBorder="1" applyAlignment="1">
      <alignment horizontal="center" vertical="center"/>
    </xf>
    <xf numFmtId="0" fontId="25" fillId="0" borderId="10" xfId="1" applyFont="1" applyBorder="1"/>
    <xf numFmtId="0" fontId="25" fillId="0" borderId="11" xfId="1" applyFont="1" applyBorder="1"/>
    <xf numFmtId="0" fontId="25" fillId="0" borderId="11" xfId="1" applyFont="1" applyBorder="1" applyAlignment="1">
      <alignment horizontal="center"/>
    </xf>
    <xf numFmtId="0" fontId="22" fillId="0" borderId="0" xfId="1" applyFont="1" applyBorder="1"/>
    <xf numFmtId="17" fontId="0" fillId="0" borderId="0" xfId="0" applyNumberFormat="1" applyAlignment="1">
      <alignment horizontal="center"/>
    </xf>
    <xf numFmtId="0" fontId="20" fillId="24" borderId="16" xfId="0" applyFont="1" applyFill="1" applyBorder="1"/>
    <xf numFmtId="0" fontId="21" fillId="0" borderId="16" xfId="0" applyFont="1" applyBorder="1"/>
    <xf numFmtId="0" fontId="25" fillId="0" borderId="16" xfId="1" applyFont="1" applyBorder="1" applyAlignment="1">
      <alignment horizontal="center"/>
    </xf>
    <xf numFmtId="0" fontId="25" fillId="24" borderId="16" xfId="0" applyFont="1" applyFill="1" applyBorder="1" applyAlignment="1">
      <alignment horizontal="center"/>
    </xf>
    <xf numFmtId="0" fontId="22" fillId="0" borderId="18" xfId="1" applyFont="1" applyBorder="1"/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1" fillId="0" borderId="20" xfId="1" applyBorder="1" applyAlignment="1">
      <alignment horizontal="center"/>
    </xf>
    <xf numFmtId="0" fontId="25" fillId="24" borderId="0" xfId="0" applyFont="1" applyFill="1" applyBorder="1" applyAlignment="1">
      <alignment horizontal="center"/>
    </xf>
    <xf numFmtId="49" fontId="28" fillId="24" borderId="0" xfId="0" applyNumberFormat="1" applyFont="1" applyFill="1" applyBorder="1" applyAlignment="1">
      <alignment horizontal="center"/>
    </xf>
    <xf numFmtId="0" fontId="19" fillId="0" borderId="16" xfId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2" fillId="0" borderId="25" xfId="1" applyFont="1" applyBorder="1" applyAlignment="1">
      <alignment horizontal="center" vertical="center"/>
    </xf>
    <xf numFmtId="0" fontId="1" fillId="0" borderId="17" xfId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20" fillId="24" borderId="16" xfId="0" applyFont="1" applyFill="1" applyBorder="1" applyAlignment="1">
      <alignment horizontal="center"/>
    </xf>
    <xf numFmtId="0" fontId="22" fillId="0" borderId="24" xfId="1" applyFont="1" applyBorder="1" applyAlignment="1">
      <alignment horizontal="center"/>
    </xf>
    <xf numFmtId="0" fontId="1" fillId="0" borderId="17" xfId="1" applyBorder="1" applyAlignment="1"/>
    <xf numFmtId="0" fontId="1" fillId="0" borderId="16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26" fillId="0" borderId="16" xfId="0" applyFont="1" applyBorder="1"/>
    <xf numFmtId="0" fontId="22" fillId="0" borderId="16" xfId="1" applyFont="1" applyFill="1" applyBorder="1"/>
    <xf numFmtId="49" fontId="20" fillId="24" borderId="16" xfId="0" applyNumberFormat="1" applyFont="1" applyFill="1" applyBorder="1" applyAlignment="1">
      <alignment horizontal="left"/>
    </xf>
    <xf numFmtId="0" fontId="1" fillId="0" borderId="16" xfId="1" applyFont="1" applyBorder="1" applyAlignment="1">
      <alignment horizontal="center"/>
    </xf>
    <xf numFmtId="0" fontId="19" fillId="0" borderId="25" xfId="1" applyFont="1" applyBorder="1"/>
    <xf numFmtId="0" fontId="24" fillId="0" borderId="0" xfId="0" applyFont="1" applyBorder="1" applyAlignment="1">
      <alignment horizontal="center"/>
    </xf>
    <xf numFmtId="0" fontId="25" fillId="0" borderId="0" xfId="1" applyFont="1" applyBorder="1" applyAlignment="1">
      <alignment horizontal="center"/>
    </xf>
    <xf numFmtId="0" fontId="25" fillId="0" borderId="24" xfId="1" applyFont="1" applyBorder="1" applyAlignment="1">
      <alignment horizontal="center"/>
    </xf>
    <xf numFmtId="0" fontId="22" fillId="0" borderId="0" xfId="1" applyFont="1" applyFill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1" fillId="0" borderId="0" xfId="1" applyFont="1" applyBorder="1" applyAlignment="1">
      <alignment horizontal="center"/>
    </xf>
    <xf numFmtId="0" fontId="31" fillId="0" borderId="0" xfId="1" applyFont="1"/>
    <xf numFmtId="0" fontId="31" fillId="0" borderId="0" xfId="1" applyFont="1" applyAlignment="1">
      <alignment horizontal="center"/>
    </xf>
    <xf numFmtId="0" fontId="31" fillId="0" borderId="0" xfId="1" applyFont="1" applyAlignment="1">
      <alignment horizontal="center" vertical="center"/>
    </xf>
    <xf numFmtId="14" fontId="22" fillId="0" borderId="0" xfId="1" applyNumberFormat="1" applyFont="1"/>
    <xf numFmtId="0" fontId="22" fillId="0" borderId="0" xfId="1" applyFont="1" applyAlignment="1">
      <alignment horizontal="center"/>
    </xf>
    <xf numFmtId="0" fontId="22" fillId="0" borderId="0" xfId="1" applyFont="1"/>
    <xf numFmtId="0" fontId="24" fillId="0" borderId="24" xfId="0" applyFont="1" applyBorder="1" applyAlignment="1">
      <alignment horizontal="center"/>
    </xf>
    <xf numFmtId="0" fontId="31" fillId="0" borderId="0" xfId="1" applyFont="1" applyBorder="1"/>
    <xf numFmtId="0" fontId="31" fillId="0" borderId="0" xfId="1" applyFont="1" applyBorder="1" applyAlignment="1">
      <alignment horizontal="center"/>
    </xf>
    <xf numFmtId="0" fontId="30" fillId="0" borderId="0" xfId="1" applyFont="1" applyBorder="1"/>
    <xf numFmtId="49" fontId="20" fillId="24" borderId="0" xfId="0" applyNumberFormat="1" applyFont="1" applyFill="1" applyBorder="1" applyAlignment="1">
      <alignment horizontal="left"/>
    </xf>
    <xf numFmtId="0" fontId="22" fillId="0" borderId="25" xfId="1" applyFont="1" applyBorder="1"/>
    <xf numFmtId="0" fontId="22" fillId="24" borderId="16" xfId="0" applyFont="1" applyFill="1" applyBorder="1"/>
    <xf numFmtId="0" fontId="19" fillId="0" borderId="24" xfId="1" applyFont="1" applyBorder="1"/>
    <xf numFmtId="0" fontId="22" fillId="0" borderId="24" xfId="1" applyFont="1" applyBorder="1"/>
    <xf numFmtId="0" fontId="19" fillId="0" borderId="24" xfId="1" applyFont="1" applyBorder="1" applyAlignment="1">
      <alignment horizontal="center"/>
    </xf>
    <xf numFmtId="0" fontId="1" fillId="0" borderId="16" xfId="1" applyBorder="1"/>
    <xf numFmtId="0" fontId="1" fillId="0" borderId="16" xfId="1" applyBorder="1" applyAlignment="1">
      <alignment horizontal="center"/>
    </xf>
    <xf numFmtId="0" fontId="31" fillId="0" borderId="0" xfId="1" applyFont="1" applyFill="1" applyBorder="1"/>
    <xf numFmtId="0" fontId="33" fillId="0" borderId="0" xfId="0" applyFont="1" applyBorder="1" applyAlignment="1">
      <alignment horizontal="center"/>
    </xf>
    <xf numFmtId="49" fontId="27" fillId="24" borderId="16" xfId="0" applyNumberFormat="1" applyFont="1" applyFill="1" applyBorder="1" applyAlignment="1">
      <alignment horizontal="center"/>
    </xf>
    <xf numFmtId="0" fontId="34" fillId="0" borderId="16" xfId="0" applyFont="1" applyBorder="1"/>
    <xf numFmtId="0" fontId="29" fillId="0" borderId="16" xfId="0" applyFont="1" applyBorder="1" applyAlignment="1">
      <alignment horizontal="center"/>
    </xf>
    <xf numFmtId="0" fontId="23" fillId="0" borderId="0" xfId="1" applyFont="1" applyAlignment="1">
      <alignment horizontal="center"/>
    </xf>
    <xf numFmtId="0" fontId="1" fillId="0" borderId="26" xfId="1" applyBorder="1" applyAlignment="1">
      <alignment horizontal="center" vertical="center"/>
    </xf>
    <xf numFmtId="0" fontId="1" fillId="0" borderId="17" xfId="1" applyBorder="1" applyAlignment="1">
      <alignment horizontal="left"/>
    </xf>
    <xf numFmtId="0" fontId="35" fillId="0" borderId="16" xfId="1" applyFont="1" applyBorder="1"/>
    <xf numFmtId="0" fontId="0" fillId="0" borderId="0" xfId="0" applyBorder="1" applyAlignment="1"/>
    <xf numFmtId="0" fontId="27" fillId="0" borderId="16" xfId="1" applyFont="1" applyBorder="1" applyAlignment="1">
      <alignment horizontal="center"/>
    </xf>
    <xf numFmtId="0" fontId="19" fillId="0" borderId="19" xfId="1" applyFont="1" applyBorder="1"/>
    <xf numFmtId="0" fontId="20" fillId="0" borderId="16" xfId="1" applyFont="1" applyBorder="1"/>
    <xf numFmtId="0" fontId="1" fillId="0" borderId="24" xfId="1" applyBorder="1" applyAlignment="1">
      <alignment horizontal="center" vertical="center"/>
    </xf>
    <xf numFmtId="0" fontId="27" fillId="24" borderId="16" xfId="0" applyFont="1" applyFill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26" fillId="0" borderId="24" xfId="0" applyFont="1" applyBorder="1"/>
    <xf numFmtId="0" fontId="36" fillId="0" borderId="24" xfId="0" applyFont="1" applyBorder="1" applyAlignment="1">
      <alignment horizontal="center"/>
    </xf>
    <xf numFmtId="0" fontId="26" fillId="0" borderId="18" xfId="0" applyFont="1" applyBorder="1"/>
    <xf numFmtId="0" fontId="36" fillId="0" borderId="18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6" fillId="0" borderId="16" xfId="0" applyFont="1" applyFill="1" applyBorder="1" applyAlignment="1">
      <alignment horizontal="center"/>
    </xf>
    <xf numFmtId="0" fontId="23" fillId="0" borderId="16" xfId="1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6" fillId="0" borderId="25" xfId="0" applyFont="1" applyBorder="1" applyAlignment="1">
      <alignment horizontal="center"/>
    </xf>
    <xf numFmtId="0" fontId="23" fillId="0" borderId="16" xfId="1" applyFont="1" applyBorder="1"/>
    <xf numFmtId="0" fontId="20" fillId="24" borderId="25" xfId="0" applyFont="1" applyFill="1" applyBorder="1" applyAlignment="1">
      <alignment horizontal="center"/>
    </xf>
    <xf numFmtId="0" fontId="22" fillId="0" borderId="24" xfId="1" applyFont="1" applyFill="1" applyBorder="1"/>
    <xf numFmtId="0" fontId="20" fillId="0" borderId="24" xfId="1" applyFont="1" applyBorder="1"/>
    <xf numFmtId="0" fontId="27" fillId="0" borderId="24" xfId="1" applyFont="1" applyBorder="1" applyAlignment="1">
      <alignment horizontal="center"/>
    </xf>
    <xf numFmtId="0" fontId="26" fillId="0" borderId="25" xfId="0" applyFont="1" applyBorder="1"/>
    <xf numFmtId="0" fontId="25" fillId="0" borderId="18" xfId="1" applyFont="1" applyBorder="1" applyAlignment="1">
      <alignment horizontal="center"/>
    </xf>
    <xf numFmtId="0" fontId="1" fillId="0" borderId="24" xfId="1" applyBorder="1" applyAlignment="1">
      <alignment horizontal="center"/>
    </xf>
    <xf numFmtId="0" fontId="20" fillId="24" borderId="24" xfId="0" applyFont="1" applyFill="1" applyBorder="1" applyAlignment="1">
      <alignment horizontal="center"/>
    </xf>
    <xf numFmtId="0" fontId="35" fillId="0" borderId="16" xfId="1" applyFont="1" applyBorder="1" applyAlignment="1">
      <alignment horizontal="center" vertical="center"/>
    </xf>
    <xf numFmtId="0" fontId="35" fillId="0" borderId="0" xfId="1" applyFont="1" applyBorder="1" applyAlignment="1">
      <alignment horizontal="center" vertical="center"/>
    </xf>
    <xf numFmtId="0" fontId="35" fillId="0" borderId="25" xfId="1" applyFont="1" applyFill="1" applyBorder="1" applyAlignment="1">
      <alignment horizontal="center" vertical="center"/>
    </xf>
    <xf numFmtId="0" fontId="35" fillId="0" borderId="16" xfId="1" applyFont="1" applyFill="1" applyBorder="1" applyAlignment="1">
      <alignment horizontal="center" vertical="center"/>
    </xf>
    <xf numFmtId="49" fontId="27" fillId="24" borderId="27" xfId="0" applyNumberFormat="1" applyFont="1" applyFill="1" applyBorder="1" applyAlignment="1">
      <alignment horizontal="center"/>
    </xf>
    <xf numFmtId="0" fontId="36" fillId="0" borderId="27" xfId="0" applyFont="1" applyBorder="1" applyAlignment="1">
      <alignment horizontal="center"/>
    </xf>
    <xf numFmtId="0" fontId="35" fillId="0" borderId="0" xfId="1" applyFont="1" applyFill="1" applyBorder="1"/>
    <xf numFmtId="0" fontId="0" fillId="0" borderId="0" xfId="0" applyBorder="1" applyAlignment="1">
      <alignment horizontal="center"/>
    </xf>
    <xf numFmtId="0" fontId="1" fillId="0" borderId="19" xfId="1" applyBorder="1" applyAlignment="1">
      <alignment horizontal="center" vertical="center"/>
    </xf>
    <xf numFmtId="0" fontId="32" fillId="0" borderId="0" xfId="0" applyFont="1" applyBorder="1"/>
    <xf numFmtId="0" fontId="22" fillId="0" borderId="19" xfId="1" applyFont="1" applyBorder="1"/>
    <xf numFmtId="0" fontId="36" fillId="0" borderId="19" xfId="0" applyFont="1" applyBorder="1" applyAlignment="1">
      <alignment horizontal="center"/>
    </xf>
    <xf numFmtId="0" fontId="22" fillId="0" borderId="19" xfId="1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2" fillId="0" borderId="19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/>
    </xf>
    <xf numFmtId="0" fontId="20" fillId="24" borderId="19" xfId="0" applyFont="1" applyFill="1" applyBorder="1"/>
    <xf numFmtId="0" fontId="25" fillId="0" borderId="19" xfId="1" applyFont="1" applyBorder="1" applyAlignment="1">
      <alignment horizontal="center"/>
    </xf>
    <xf numFmtId="0" fontId="26" fillId="0" borderId="19" xfId="0" applyFont="1" applyBorder="1"/>
    <xf numFmtId="0" fontId="20" fillId="24" borderId="0" xfId="0" applyFont="1" applyFill="1" applyBorder="1" applyAlignment="1">
      <alignment horizontal="center"/>
    </xf>
    <xf numFmtId="0" fontId="20" fillId="24" borderId="0" xfId="0" applyFont="1" applyFill="1" applyBorder="1"/>
    <xf numFmtId="0" fontId="22" fillId="24" borderId="0" xfId="0" applyFont="1" applyFill="1" applyBorder="1"/>
    <xf numFmtId="0" fontId="19" fillId="0" borderId="19" xfId="1" applyFont="1" applyFill="1" applyBorder="1" applyAlignment="1">
      <alignment horizontal="center"/>
    </xf>
    <xf numFmtId="49" fontId="20" fillId="24" borderId="19" xfId="0" applyNumberFormat="1" applyFont="1" applyFill="1" applyBorder="1" applyAlignment="1">
      <alignment horizontal="left"/>
    </xf>
    <xf numFmtId="49" fontId="27" fillId="24" borderId="19" xfId="0" applyNumberFormat="1" applyFont="1" applyFill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22" fillId="0" borderId="19" xfId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22" fillId="0" borderId="18" xfId="1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1" fillId="0" borderId="18" xfId="1" applyBorder="1" applyAlignment="1">
      <alignment horizontal="center" vertical="center"/>
    </xf>
    <xf numFmtId="0" fontId="22" fillId="0" borderId="18" xfId="1" applyFont="1" applyBorder="1" applyAlignment="1">
      <alignment horizontal="center" vertical="center"/>
    </xf>
    <xf numFmtId="0" fontId="22" fillId="0" borderId="18" xfId="1" applyFont="1" applyFill="1" applyBorder="1" applyAlignment="1">
      <alignment horizontal="center" vertical="center"/>
    </xf>
    <xf numFmtId="0" fontId="22" fillId="24" borderId="19" xfId="0" applyFont="1" applyFill="1" applyBorder="1"/>
    <xf numFmtId="0" fontId="25" fillId="24" borderId="19" xfId="0" applyFont="1" applyFill="1" applyBorder="1" applyAlignment="1">
      <alignment horizontal="center"/>
    </xf>
    <xf numFmtId="0" fontId="19" fillId="0" borderId="18" xfId="1" applyFont="1" applyBorder="1"/>
    <xf numFmtId="0" fontId="20" fillId="24" borderId="18" xfId="0" applyFont="1" applyFill="1" applyBorder="1"/>
    <xf numFmtId="0" fontId="19" fillId="0" borderId="28" xfId="1" applyFont="1" applyBorder="1" applyAlignment="1">
      <alignment horizontal="center"/>
    </xf>
    <xf numFmtId="0" fontId="26" fillId="0" borderId="28" xfId="0" applyFont="1" applyBorder="1"/>
    <xf numFmtId="0" fontId="24" fillId="0" borderId="2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2" fillId="0" borderId="28" xfId="1" applyFont="1" applyFill="1" applyBorder="1"/>
    <xf numFmtId="0" fontId="25" fillId="0" borderId="28" xfId="1" applyFont="1" applyBorder="1" applyAlignment="1">
      <alignment horizontal="center"/>
    </xf>
    <xf numFmtId="0" fontId="22" fillId="0" borderId="28" xfId="1" applyFont="1" applyBorder="1" applyAlignment="1">
      <alignment horizontal="center"/>
    </xf>
    <xf numFmtId="0" fontId="1" fillId="0" borderId="28" xfId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36" fillId="0" borderId="28" xfId="0" applyFont="1" applyBorder="1" applyAlignment="1">
      <alignment horizontal="center"/>
    </xf>
    <xf numFmtId="0" fontId="22" fillId="0" borderId="28" xfId="1" applyFont="1" applyFill="1" applyBorder="1" applyAlignment="1">
      <alignment horizontal="center" vertical="center"/>
    </xf>
    <xf numFmtId="0" fontId="19" fillId="0" borderId="18" xfId="1" applyFont="1" applyFill="1" applyBorder="1" applyAlignment="1">
      <alignment horizontal="center"/>
    </xf>
    <xf numFmtId="0" fontId="35" fillId="0" borderId="19" xfId="1" applyFont="1" applyBorder="1" applyAlignment="1">
      <alignment horizontal="center" vertical="center"/>
    </xf>
    <xf numFmtId="0" fontId="31" fillId="0" borderId="19" xfId="1" applyFont="1" applyFill="1" applyBorder="1"/>
    <xf numFmtId="0" fontId="31" fillId="0" borderId="19" xfId="1" applyFont="1" applyBorder="1"/>
    <xf numFmtId="0" fontId="32" fillId="0" borderId="19" xfId="0" applyFont="1" applyBorder="1"/>
    <xf numFmtId="0" fontId="0" fillId="0" borderId="19" xfId="0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22" fillId="0" borderId="18" xfId="1" applyFont="1" applyFill="1" applyBorder="1"/>
    <xf numFmtId="0" fontId="1" fillId="0" borderId="18" xfId="1" applyFont="1" applyBorder="1" applyAlignment="1">
      <alignment horizontal="center"/>
    </xf>
    <xf numFmtId="0" fontId="25" fillId="0" borderId="19" xfId="1" applyFont="1" applyBorder="1" applyAlignment="1">
      <alignment horizontal="center" vertical="center"/>
    </xf>
    <xf numFmtId="0" fontId="25" fillId="0" borderId="16" xfId="1" applyFont="1" applyBorder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30" fillId="0" borderId="16" xfId="1" applyFont="1" applyBorder="1" applyAlignment="1">
      <alignment horizontal="center"/>
    </xf>
    <xf numFmtId="0" fontId="30" fillId="0" borderId="18" xfId="1" applyFont="1" applyBorder="1" applyAlignment="1">
      <alignment horizontal="center"/>
    </xf>
    <xf numFmtId="0" fontId="30" fillId="0" borderId="19" xfId="1" applyFont="1" applyBorder="1" applyAlignment="1">
      <alignment horizontal="center"/>
    </xf>
    <xf numFmtId="0" fontId="25" fillId="0" borderId="28" xfId="1" applyFont="1" applyBorder="1" applyAlignment="1">
      <alignment horizontal="center" vertical="center"/>
    </xf>
    <xf numFmtId="0" fontId="0" fillId="0" borderId="0" xfId="0" applyBorder="1" applyAlignment="1"/>
    <xf numFmtId="0" fontId="1" fillId="0" borderId="17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6"/>
  <sheetViews>
    <sheetView tabSelected="1" workbookViewId="0">
      <pane ySplit="5" topLeftCell="A6" activePane="bottomLeft" state="frozen"/>
      <selection pane="bottomLeft" activeCell="P43" sqref="P43"/>
    </sheetView>
  </sheetViews>
  <sheetFormatPr defaultRowHeight="15"/>
  <cols>
    <col min="1" max="1" width="10" customWidth="1"/>
    <col min="2" max="2" width="23.85546875" customWidth="1"/>
    <col min="3" max="3" width="6.85546875" style="17" customWidth="1"/>
    <col min="4" max="4" width="7.85546875" style="17" customWidth="1"/>
    <col min="5" max="5" width="15.7109375" customWidth="1"/>
    <col min="6" max="6" width="6.42578125" style="17" customWidth="1"/>
    <col min="7" max="7" width="5.28515625" style="17" customWidth="1"/>
    <col min="8" max="8" width="5.85546875" style="17" customWidth="1"/>
    <col min="9" max="9" width="8.7109375" style="17" customWidth="1"/>
    <col min="10" max="10" width="6.5703125" style="17" customWidth="1"/>
    <col min="11" max="11" width="7.42578125" style="17" customWidth="1"/>
    <col min="12" max="12" width="7.85546875" style="17" customWidth="1"/>
    <col min="13" max="13" width="7.42578125" style="17" customWidth="1"/>
    <col min="14" max="14" width="9.140625" style="17"/>
    <col min="16" max="16" width="8.42578125" customWidth="1"/>
    <col min="18" max="18" width="16.7109375" customWidth="1"/>
  </cols>
  <sheetData>
    <row r="1" spans="1:20" ht="22.5" customHeight="1">
      <c r="N1" s="38"/>
      <c r="P1" s="12"/>
    </row>
    <row r="2" spans="1:20" ht="15.75">
      <c r="A2" s="1"/>
      <c r="B2" s="75" t="s">
        <v>0</v>
      </c>
      <c r="C2" s="76"/>
      <c r="D2" s="76"/>
      <c r="E2" s="75"/>
      <c r="F2" s="76"/>
      <c r="G2" s="76"/>
      <c r="H2" s="77"/>
      <c r="I2" s="77"/>
      <c r="J2" s="77"/>
      <c r="K2" s="77"/>
      <c r="L2" s="3"/>
      <c r="M2" s="3"/>
      <c r="N2" s="4"/>
      <c r="P2" s="12"/>
    </row>
    <row r="3" spans="1:20" ht="16.5" thickBot="1">
      <c r="A3" s="1"/>
      <c r="B3" s="78" t="s">
        <v>58</v>
      </c>
      <c r="C3" s="79"/>
      <c r="D3" s="79"/>
      <c r="E3" s="80" t="s">
        <v>37</v>
      </c>
      <c r="F3" s="79" t="s">
        <v>59</v>
      </c>
      <c r="G3" s="5"/>
      <c r="H3" s="4"/>
      <c r="I3" s="4"/>
      <c r="J3" s="4"/>
      <c r="K3" s="4"/>
      <c r="L3" s="4"/>
      <c r="M3" s="4"/>
      <c r="N3" s="4"/>
      <c r="P3" s="12"/>
    </row>
    <row r="4" spans="1:20">
      <c r="A4" s="34" t="s">
        <v>1</v>
      </c>
      <c r="B4" s="35" t="s">
        <v>109</v>
      </c>
      <c r="C4" s="36" t="s">
        <v>3</v>
      </c>
      <c r="D4" s="36" t="s">
        <v>4</v>
      </c>
      <c r="E4" s="6" t="s">
        <v>5</v>
      </c>
      <c r="F4" s="60" t="s">
        <v>38</v>
      </c>
      <c r="G4" s="56"/>
      <c r="H4" s="195" t="s">
        <v>6</v>
      </c>
      <c r="I4" s="196"/>
      <c r="J4" s="57" t="s">
        <v>53</v>
      </c>
      <c r="K4" s="62"/>
      <c r="L4" s="7" t="s">
        <v>7</v>
      </c>
      <c r="M4" s="195" t="s">
        <v>8</v>
      </c>
      <c r="N4" s="8" t="s">
        <v>31</v>
      </c>
      <c r="P4" s="28"/>
    </row>
    <row r="5" spans="1:20" ht="16.5" thickBot="1">
      <c r="A5" s="9"/>
      <c r="B5" s="10"/>
      <c r="C5" s="11"/>
      <c r="D5" s="24" t="s">
        <v>9</v>
      </c>
      <c r="E5" s="10"/>
      <c r="F5" s="50" t="s">
        <v>9</v>
      </c>
      <c r="G5" s="50" t="s">
        <v>39</v>
      </c>
      <c r="H5" s="44" t="s">
        <v>10</v>
      </c>
      <c r="I5" s="44" t="s">
        <v>11</v>
      </c>
      <c r="J5" s="44" t="s">
        <v>10</v>
      </c>
      <c r="K5" s="44" t="s">
        <v>11</v>
      </c>
      <c r="L5" s="45" t="s">
        <v>11</v>
      </c>
      <c r="M5" s="197"/>
      <c r="N5" s="46" t="s">
        <v>12</v>
      </c>
      <c r="P5" s="28"/>
    </row>
    <row r="6" spans="1:20" ht="15.75">
      <c r="A6" s="26"/>
      <c r="B6" s="82" t="s">
        <v>60</v>
      </c>
      <c r="C6" s="83">
        <v>2004</v>
      </c>
      <c r="D6" s="32"/>
      <c r="E6" s="29"/>
      <c r="F6" s="30" t="s">
        <v>61</v>
      </c>
      <c r="G6" s="30"/>
      <c r="H6" s="12"/>
      <c r="I6" s="12"/>
      <c r="J6" s="12"/>
      <c r="K6" s="12"/>
      <c r="L6" s="12"/>
      <c r="M6" s="12"/>
      <c r="N6" s="12"/>
      <c r="P6" s="28"/>
    </row>
    <row r="7" spans="1:20" ht="18.75">
      <c r="A7" s="91"/>
      <c r="B7" s="63" t="s">
        <v>46</v>
      </c>
      <c r="C7" s="108">
        <v>2008</v>
      </c>
      <c r="D7" s="108">
        <v>58.3</v>
      </c>
      <c r="E7" s="19" t="s">
        <v>15</v>
      </c>
      <c r="F7" s="107">
        <v>12</v>
      </c>
      <c r="G7" s="92">
        <v>2</v>
      </c>
      <c r="H7" s="61">
        <v>97</v>
      </c>
      <c r="I7" s="61">
        <f>H7*G7*2</f>
        <v>388</v>
      </c>
      <c r="J7" s="61">
        <v>125</v>
      </c>
      <c r="K7" s="61">
        <f>J7*G7</f>
        <v>250</v>
      </c>
      <c r="L7" s="61">
        <f>I7+K7</f>
        <v>638</v>
      </c>
      <c r="M7" s="61" t="s">
        <v>101</v>
      </c>
      <c r="N7" s="61">
        <v>25</v>
      </c>
      <c r="P7" s="52"/>
      <c r="Q7" s="21"/>
    </row>
    <row r="8" spans="1:20" ht="15.75">
      <c r="A8" s="26"/>
      <c r="B8" s="26"/>
      <c r="C8" s="31"/>
      <c r="D8" s="32"/>
      <c r="E8" s="26"/>
      <c r="F8" s="31"/>
      <c r="G8" s="31"/>
      <c r="H8" s="12"/>
      <c r="I8" s="12"/>
      <c r="J8" s="12"/>
      <c r="K8" s="12"/>
      <c r="L8" s="12"/>
      <c r="M8" s="12"/>
      <c r="N8" s="12"/>
      <c r="P8" s="52"/>
      <c r="Q8" s="21"/>
    </row>
    <row r="9" spans="1:20" ht="18" customHeight="1">
      <c r="A9" s="29"/>
      <c r="B9" s="84" t="s">
        <v>88</v>
      </c>
      <c r="C9" s="51"/>
      <c r="D9" s="32"/>
      <c r="E9" s="37"/>
      <c r="F9" s="32"/>
      <c r="G9" s="32"/>
      <c r="H9" s="27"/>
      <c r="I9" s="12"/>
      <c r="J9" s="23"/>
      <c r="K9" s="12"/>
      <c r="L9" s="12"/>
      <c r="M9" s="23"/>
      <c r="N9" s="23"/>
      <c r="P9" s="52"/>
      <c r="Q9" s="21"/>
    </row>
    <row r="10" spans="1:20" ht="18.75">
      <c r="A10" s="14" t="s">
        <v>16</v>
      </c>
      <c r="B10" s="39" t="s">
        <v>28</v>
      </c>
      <c r="C10" s="108">
        <v>2004</v>
      </c>
      <c r="D10" s="41">
        <v>60.4</v>
      </c>
      <c r="E10" s="39" t="s">
        <v>15</v>
      </c>
      <c r="F10" s="108">
        <v>16</v>
      </c>
      <c r="G10" s="58">
        <v>2</v>
      </c>
      <c r="H10" s="25">
        <v>80</v>
      </c>
      <c r="I10" s="61">
        <f t="shared" ref="I10:I43" si="0">H10*G10*2</f>
        <v>320</v>
      </c>
      <c r="J10" s="18">
        <v>234</v>
      </c>
      <c r="K10" s="61">
        <f t="shared" ref="K10:K43" si="1">J10*G10</f>
        <v>468</v>
      </c>
      <c r="L10" s="61">
        <f t="shared" ref="L10:L43" si="2">I10+K10</f>
        <v>788</v>
      </c>
      <c r="M10" s="20" t="s">
        <v>101</v>
      </c>
      <c r="N10" s="20">
        <v>25</v>
      </c>
      <c r="P10" s="52"/>
      <c r="Q10" s="21"/>
    </row>
    <row r="11" spans="1:20" ht="18.75">
      <c r="A11" s="14" t="s">
        <v>16</v>
      </c>
      <c r="B11" s="63" t="s">
        <v>89</v>
      </c>
      <c r="C11" s="108">
        <v>2003</v>
      </c>
      <c r="D11" s="108">
        <v>62.8</v>
      </c>
      <c r="E11" s="19" t="s">
        <v>19</v>
      </c>
      <c r="F11" s="107">
        <v>12</v>
      </c>
      <c r="G11" s="16">
        <v>1</v>
      </c>
      <c r="H11" s="25">
        <v>38</v>
      </c>
      <c r="I11" s="61">
        <f t="shared" si="0"/>
        <v>76</v>
      </c>
      <c r="J11" s="20">
        <v>123</v>
      </c>
      <c r="K11" s="61">
        <f t="shared" si="1"/>
        <v>123</v>
      </c>
      <c r="L11" s="61">
        <f t="shared" si="2"/>
        <v>199</v>
      </c>
      <c r="M11" s="20" t="s">
        <v>102</v>
      </c>
      <c r="N11" s="33">
        <v>22</v>
      </c>
      <c r="P11" s="52"/>
      <c r="Q11" s="21"/>
    </row>
    <row r="12" spans="1:20" ht="15.75">
      <c r="A12" s="30"/>
      <c r="B12" s="84" t="s">
        <v>68</v>
      </c>
      <c r="C12" s="69"/>
      <c r="D12" s="32"/>
      <c r="E12" s="148"/>
      <c r="F12" s="147"/>
      <c r="G12" s="147"/>
      <c r="H12" s="68"/>
      <c r="I12" s="12"/>
      <c r="J12" s="23"/>
      <c r="K12" s="12"/>
      <c r="L12" s="12"/>
      <c r="M12" s="23"/>
      <c r="N12" s="23"/>
      <c r="P12" s="15"/>
      <c r="Q12" s="15"/>
      <c r="R12" s="194"/>
      <c r="S12" s="194"/>
      <c r="T12" s="194"/>
    </row>
    <row r="13" spans="1:20" ht="18.75">
      <c r="A13" s="13" t="s">
        <v>17</v>
      </c>
      <c r="B13" s="63" t="s">
        <v>44</v>
      </c>
      <c r="C13" s="108">
        <v>1975</v>
      </c>
      <c r="D13" s="108">
        <v>123.6</v>
      </c>
      <c r="E13" s="19" t="s">
        <v>15</v>
      </c>
      <c r="F13" s="108">
        <v>16</v>
      </c>
      <c r="G13" s="16">
        <v>1</v>
      </c>
      <c r="H13" s="25">
        <v>101</v>
      </c>
      <c r="I13" s="61">
        <f t="shared" si="0"/>
        <v>202</v>
      </c>
      <c r="J13" s="20">
        <v>180</v>
      </c>
      <c r="K13" s="61">
        <f t="shared" si="1"/>
        <v>180</v>
      </c>
      <c r="L13" s="61">
        <f t="shared" si="2"/>
        <v>382</v>
      </c>
      <c r="M13" s="20" t="s">
        <v>101</v>
      </c>
      <c r="N13" s="20">
        <v>25</v>
      </c>
      <c r="P13" s="15"/>
      <c r="Q13" s="15"/>
      <c r="R13" s="194"/>
      <c r="S13" s="194"/>
      <c r="T13" s="194"/>
    </row>
    <row r="14" spans="1:20" ht="17.25" customHeight="1">
      <c r="A14" s="13" t="s">
        <v>17</v>
      </c>
      <c r="B14" s="65" t="s">
        <v>87</v>
      </c>
      <c r="C14" s="108">
        <v>2001</v>
      </c>
      <c r="D14" s="115">
        <v>97.4</v>
      </c>
      <c r="E14" s="64" t="s">
        <v>18</v>
      </c>
      <c r="F14" s="25">
        <v>16</v>
      </c>
      <c r="G14" s="16">
        <v>1</v>
      </c>
      <c r="H14" s="25">
        <v>57</v>
      </c>
      <c r="I14" s="61">
        <f t="shared" ref="I14" si="3">H14*G14*2</f>
        <v>114</v>
      </c>
      <c r="J14" s="20">
        <v>147</v>
      </c>
      <c r="K14" s="61">
        <f t="shared" ref="K14" si="4">J14*G14</f>
        <v>147</v>
      </c>
      <c r="L14" s="61">
        <f t="shared" ref="L14" si="5">I14+K14</f>
        <v>261</v>
      </c>
      <c r="M14" s="20" t="s">
        <v>102</v>
      </c>
      <c r="N14" s="20">
        <v>22</v>
      </c>
      <c r="P14" s="15"/>
      <c r="Q14" s="15"/>
      <c r="R14" s="102"/>
      <c r="S14" s="102"/>
      <c r="T14" s="102"/>
    </row>
    <row r="15" spans="1:20" ht="16.5" customHeight="1">
      <c r="A15" s="13" t="s">
        <v>17</v>
      </c>
      <c r="B15" s="39" t="s">
        <v>27</v>
      </c>
      <c r="C15" s="108">
        <v>1972</v>
      </c>
      <c r="D15" s="108">
        <v>83.5</v>
      </c>
      <c r="E15" s="39" t="s">
        <v>15</v>
      </c>
      <c r="F15" s="25">
        <v>16</v>
      </c>
      <c r="G15" s="58">
        <v>1</v>
      </c>
      <c r="H15" s="25">
        <v>35</v>
      </c>
      <c r="I15" s="61">
        <f t="shared" si="0"/>
        <v>70</v>
      </c>
      <c r="J15" s="20">
        <v>120</v>
      </c>
      <c r="K15" s="61">
        <f t="shared" si="1"/>
        <v>120</v>
      </c>
      <c r="L15" s="61">
        <f t="shared" si="2"/>
        <v>190</v>
      </c>
      <c r="M15" s="20" t="s">
        <v>103</v>
      </c>
      <c r="N15" s="20">
        <v>20</v>
      </c>
      <c r="P15" s="15"/>
      <c r="Q15" s="15"/>
      <c r="R15" s="194"/>
      <c r="S15" s="194"/>
      <c r="T15" s="194"/>
    </row>
    <row r="16" spans="1:20" ht="16.5" customHeight="1">
      <c r="B16" s="93" t="s">
        <v>67</v>
      </c>
      <c r="C16" s="82" t="s">
        <v>63</v>
      </c>
      <c r="D16" s="137"/>
      <c r="E16" s="93"/>
      <c r="F16" s="94" t="s">
        <v>66</v>
      </c>
      <c r="G16" s="32"/>
      <c r="H16" s="68"/>
      <c r="I16" s="12"/>
      <c r="J16" s="23"/>
      <c r="K16" s="12"/>
      <c r="L16" s="12"/>
      <c r="M16" s="23"/>
      <c r="N16" s="23"/>
      <c r="P16" s="15"/>
      <c r="Q16" s="15"/>
      <c r="R16" s="15"/>
      <c r="S16" s="15"/>
      <c r="T16" s="15"/>
    </row>
    <row r="17" spans="1:17" ht="14.25" customHeight="1">
      <c r="A17" s="13"/>
      <c r="B17" s="65" t="s">
        <v>92</v>
      </c>
      <c r="C17" s="25">
        <v>1961</v>
      </c>
      <c r="D17" s="25">
        <v>107.9</v>
      </c>
      <c r="E17" s="19" t="s">
        <v>19</v>
      </c>
      <c r="F17" s="25">
        <v>8</v>
      </c>
      <c r="G17" s="16">
        <v>1</v>
      </c>
      <c r="H17" s="25">
        <v>15</v>
      </c>
      <c r="I17" s="61">
        <f t="shared" si="0"/>
        <v>30</v>
      </c>
      <c r="J17" s="20">
        <v>35</v>
      </c>
      <c r="K17" s="61">
        <f t="shared" si="1"/>
        <v>35</v>
      </c>
      <c r="L17" s="61">
        <f t="shared" si="2"/>
        <v>65</v>
      </c>
      <c r="M17" s="20" t="s">
        <v>101</v>
      </c>
      <c r="N17" s="20">
        <v>25</v>
      </c>
      <c r="P17" s="15"/>
      <c r="Q17" s="15"/>
    </row>
    <row r="18" spans="1:17" ht="15.75">
      <c r="A18" s="29"/>
      <c r="B18" s="85"/>
      <c r="C18" s="68"/>
      <c r="D18" s="68"/>
      <c r="E18" s="37"/>
      <c r="F18" s="68"/>
      <c r="G18" s="32"/>
      <c r="H18" s="68"/>
      <c r="I18" s="12"/>
      <c r="J18" s="23"/>
      <c r="K18" s="12"/>
      <c r="L18" s="12"/>
      <c r="M18" s="23"/>
      <c r="N18" s="23"/>
      <c r="P18" s="15"/>
      <c r="Q18" s="15"/>
    </row>
    <row r="19" spans="1:17" ht="15.75">
      <c r="A19" s="22"/>
      <c r="B19" s="2" t="s">
        <v>13</v>
      </c>
      <c r="C19" s="98"/>
      <c r="D19" s="98"/>
      <c r="E19" s="2" t="s">
        <v>40</v>
      </c>
      <c r="F19" s="31"/>
      <c r="G19" s="31"/>
      <c r="H19" s="68"/>
      <c r="I19" s="12"/>
      <c r="J19" s="23"/>
      <c r="K19" s="12"/>
      <c r="L19" s="12"/>
      <c r="M19" s="12"/>
      <c r="N19" s="12"/>
      <c r="P19" s="15"/>
      <c r="Q19" s="15"/>
    </row>
    <row r="20" spans="1:17" ht="15.75">
      <c r="A20" s="88" t="s">
        <v>14</v>
      </c>
      <c r="B20" s="19" t="s">
        <v>90</v>
      </c>
      <c r="C20" s="108">
        <v>2004</v>
      </c>
      <c r="D20" s="16">
        <v>71</v>
      </c>
      <c r="E20" s="19" t="s">
        <v>15</v>
      </c>
      <c r="F20" s="41">
        <v>16</v>
      </c>
      <c r="G20" s="16">
        <v>1</v>
      </c>
      <c r="H20" s="25">
        <v>46</v>
      </c>
      <c r="I20" s="61">
        <f t="shared" ref="I20:I27" si="6">H20*G20*2</f>
        <v>92</v>
      </c>
      <c r="J20" s="20">
        <v>101</v>
      </c>
      <c r="K20" s="61">
        <f t="shared" ref="K20:K27" si="7">J20*G20</f>
        <v>101</v>
      </c>
      <c r="L20" s="61">
        <f t="shared" ref="L20:L27" si="8">I20+K20</f>
        <v>193</v>
      </c>
      <c r="M20" s="20" t="s">
        <v>101</v>
      </c>
      <c r="N20" s="20">
        <v>25</v>
      </c>
      <c r="P20" s="15"/>
      <c r="Q20" s="15"/>
    </row>
    <row r="21" spans="1:17" ht="15.75">
      <c r="A21" s="88" t="s">
        <v>14</v>
      </c>
      <c r="B21" s="19" t="s">
        <v>84</v>
      </c>
      <c r="C21" s="108">
        <v>2004</v>
      </c>
      <c r="D21" s="16">
        <v>67.3</v>
      </c>
      <c r="E21" s="19" t="s">
        <v>71</v>
      </c>
      <c r="F21" s="41">
        <v>16</v>
      </c>
      <c r="G21" s="16">
        <v>1</v>
      </c>
      <c r="H21" s="25">
        <v>41</v>
      </c>
      <c r="I21" s="61">
        <f t="shared" si="6"/>
        <v>82</v>
      </c>
      <c r="J21" s="20">
        <v>86</v>
      </c>
      <c r="K21" s="61">
        <f t="shared" si="7"/>
        <v>86</v>
      </c>
      <c r="L21" s="61">
        <f t="shared" si="8"/>
        <v>168</v>
      </c>
      <c r="M21" s="20" t="s">
        <v>102</v>
      </c>
      <c r="N21" s="20">
        <v>22</v>
      </c>
      <c r="P21" s="15"/>
      <c r="Q21" s="15"/>
    </row>
    <row r="22" spans="1:17" ht="15.75">
      <c r="A22" s="88" t="s">
        <v>14</v>
      </c>
      <c r="B22" s="19" t="s">
        <v>98</v>
      </c>
      <c r="C22" s="108">
        <v>2004</v>
      </c>
      <c r="D22" s="16">
        <v>66.400000000000006</v>
      </c>
      <c r="E22" s="19" t="s">
        <v>104</v>
      </c>
      <c r="F22" s="41">
        <v>16</v>
      </c>
      <c r="G22" s="16">
        <v>1</v>
      </c>
      <c r="H22" s="25">
        <v>21</v>
      </c>
      <c r="I22" s="61">
        <f t="shared" si="6"/>
        <v>42</v>
      </c>
      <c r="J22" s="20">
        <v>100</v>
      </c>
      <c r="K22" s="61">
        <f t="shared" si="7"/>
        <v>100</v>
      </c>
      <c r="L22" s="61">
        <f t="shared" si="8"/>
        <v>142</v>
      </c>
      <c r="M22" s="20" t="s">
        <v>103</v>
      </c>
      <c r="N22" s="20">
        <v>20</v>
      </c>
    </row>
    <row r="23" spans="1:17" ht="15.75">
      <c r="A23" s="88" t="s">
        <v>14</v>
      </c>
      <c r="B23" s="19" t="s">
        <v>81</v>
      </c>
      <c r="C23" s="108">
        <v>2006</v>
      </c>
      <c r="D23" s="16">
        <v>71.2</v>
      </c>
      <c r="E23" s="19" t="s">
        <v>15</v>
      </c>
      <c r="F23" s="41">
        <v>16</v>
      </c>
      <c r="G23" s="16">
        <v>1</v>
      </c>
      <c r="H23" s="25">
        <v>42</v>
      </c>
      <c r="I23" s="61">
        <f t="shared" si="6"/>
        <v>84</v>
      </c>
      <c r="J23" s="20">
        <v>48</v>
      </c>
      <c r="K23" s="61">
        <f t="shared" si="7"/>
        <v>48</v>
      </c>
      <c r="L23" s="61">
        <f t="shared" si="8"/>
        <v>132</v>
      </c>
      <c r="M23" s="20">
        <v>4</v>
      </c>
      <c r="N23" s="20">
        <v>18</v>
      </c>
    </row>
    <row r="24" spans="1:17" ht="15.75">
      <c r="A24" s="88" t="s">
        <v>14</v>
      </c>
      <c r="B24" s="19" t="s">
        <v>85</v>
      </c>
      <c r="C24" s="108">
        <v>2004</v>
      </c>
      <c r="D24" s="16">
        <v>64.3</v>
      </c>
      <c r="E24" s="19" t="s">
        <v>71</v>
      </c>
      <c r="F24" s="41">
        <v>16</v>
      </c>
      <c r="G24" s="16">
        <v>1</v>
      </c>
      <c r="H24" s="25">
        <v>23</v>
      </c>
      <c r="I24" s="187">
        <f t="shared" si="6"/>
        <v>46</v>
      </c>
      <c r="J24" s="20">
        <v>71</v>
      </c>
      <c r="K24" s="61">
        <f t="shared" si="7"/>
        <v>71</v>
      </c>
      <c r="L24" s="61">
        <f t="shared" si="8"/>
        <v>117</v>
      </c>
      <c r="M24" s="20">
        <v>5</v>
      </c>
      <c r="N24" s="20">
        <v>17</v>
      </c>
    </row>
    <row r="25" spans="1:17" ht="15.75">
      <c r="A25" s="88" t="s">
        <v>14</v>
      </c>
      <c r="B25" s="19" t="s">
        <v>94</v>
      </c>
      <c r="C25" s="108">
        <v>2004</v>
      </c>
      <c r="D25" s="16">
        <v>56.9</v>
      </c>
      <c r="E25" s="19" t="s">
        <v>71</v>
      </c>
      <c r="F25" s="41">
        <v>16</v>
      </c>
      <c r="G25" s="16">
        <v>1</v>
      </c>
      <c r="H25" s="25">
        <v>16</v>
      </c>
      <c r="I25" s="187">
        <f t="shared" si="6"/>
        <v>32</v>
      </c>
      <c r="J25" s="20">
        <v>64</v>
      </c>
      <c r="K25" s="61">
        <f t="shared" si="7"/>
        <v>64</v>
      </c>
      <c r="L25" s="187">
        <f t="shared" si="8"/>
        <v>96</v>
      </c>
      <c r="M25" s="20">
        <v>6</v>
      </c>
      <c r="N25" s="20">
        <v>16</v>
      </c>
    </row>
    <row r="26" spans="1:17" ht="15.75">
      <c r="A26" s="88" t="s">
        <v>14</v>
      </c>
      <c r="B26" s="19" t="s">
        <v>52</v>
      </c>
      <c r="C26" s="108">
        <v>2005</v>
      </c>
      <c r="D26" s="16">
        <v>63.4</v>
      </c>
      <c r="E26" s="19" t="s">
        <v>19</v>
      </c>
      <c r="F26" s="41">
        <v>16</v>
      </c>
      <c r="G26" s="16">
        <v>1</v>
      </c>
      <c r="H26" s="25">
        <v>6</v>
      </c>
      <c r="I26" s="187">
        <f t="shared" si="6"/>
        <v>12</v>
      </c>
      <c r="J26" s="20">
        <v>27</v>
      </c>
      <c r="K26" s="61">
        <f t="shared" si="7"/>
        <v>27</v>
      </c>
      <c r="L26" s="187">
        <f t="shared" si="8"/>
        <v>39</v>
      </c>
      <c r="M26" s="20">
        <v>7</v>
      </c>
      <c r="N26" s="20">
        <v>15</v>
      </c>
    </row>
    <row r="27" spans="1:17" ht="16.5" thickBot="1">
      <c r="A27" s="164" t="s">
        <v>14</v>
      </c>
      <c r="B27" s="43" t="s">
        <v>95</v>
      </c>
      <c r="C27" s="113">
        <v>2009</v>
      </c>
      <c r="D27" s="157">
        <v>72.400000000000006</v>
      </c>
      <c r="E27" s="43" t="s">
        <v>71</v>
      </c>
      <c r="F27" s="125">
        <v>12</v>
      </c>
      <c r="G27" s="125">
        <v>0.5</v>
      </c>
      <c r="H27" s="158">
        <v>9</v>
      </c>
      <c r="I27" s="189">
        <f t="shared" si="6"/>
        <v>9</v>
      </c>
      <c r="J27" s="160">
        <v>55</v>
      </c>
      <c r="K27" s="159">
        <f t="shared" si="7"/>
        <v>27.5</v>
      </c>
      <c r="L27" s="189">
        <f t="shared" si="8"/>
        <v>36.5</v>
      </c>
      <c r="M27" s="160">
        <v>8</v>
      </c>
      <c r="N27" s="160">
        <v>14</v>
      </c>
    </row>
    <row r="28" spans="1:17" ht="16.5" thickTop="1">
      <c r="A28" s="104" t="s">
        <v>41</v>
      </c>
      <c r="B28" s="162" t="s">
        <v>35</v>
      </c>
      <c r="C28" s="163">
        <v>2004</v>
      </c>
      <c r="D28" s="145">
        <v>101.9</v>
      </c>
      <c r="E28" s="138" t="s">
        <v>15</v>
      </c>
      <c r="F28" s="145">
        <v>16</v>
      </c>
      <c r="G28" s="140">
        <v>1</v>
      </c>
      <c r="H28" s="141">
        <v>97</v>
      </c>
      <c r="I28" s="136">
        <f t="shared" ref="I28:I33" si="9">H28*G28*2</f>
        <v>194</v>
      </c>
      <c r="J28" s="142">
        <v>110</v>
      </c>
      <c r="K28" s="186">
        <f t="shared" ref="K28:K33" si="10">J28*G28</f>
        <v>110</v>
      </c>
      <c r="L28" s="186">
        <f t="shared" ref="L28:L33" si="11">I28+K28</f>
        <v>304</v>
      </c>
      <c r="M28" s="142" t="s">
        <v>101</v>
      </c>
      <c r="N28" s="142">
        <v>25</v>
      </c>
    </row>
    <row r="29" spans="1:17" ht="15.75">
      <c r="A29" s="13" t="s">
        <v>41</v>
      </c>
      <c r="B29" s="87" t="s">
        <v>79</v>
      </c>
      <c r="C29" s="42">
        <v>2004</v>
      </c>
      <c r="D29" s="41">
        <v>101.5</v>
      </c>
      <c r="E29" s="19" t="s">
        <v>15</v>
      </c>
      <c r="F29" s="41">
        <v>16</v>
      </c>
      <c r="G29" s="16">
        <v>1</v>
      </c>
      <c r="H29" s="25">
        <v>56</v>
      </c>
      <c r="I29" s="61">
        <f t="shared" si="9"/>
        <v>112</v>
      </c>
      <c r="J29" s="20">
        <v>105</v>
      </c>
      <c r="K29" s="187">
        <f t="shared" si="10"/>
        <v>105</v>
      </c>
      <c r="L29" s="187">
        <f t="shared" si="11"/>
        <v>217</v>
      </c>
      <c r="M29" s="20" t="s">
        <v>102</v>
      </c>
      <c r="N29" s="20">
        <v>22</v>
      </c>
    </row>
    <row r="30" spans="1:17" ht="15.75">
      <c r="A30" s="67" t="s">
        <v>41</v>
      </c>
      <c r="B30" s="138" t="s">
        <v>96</v>
      </c>
      <c r="C30" s="139">
        <v>2006</v>
      </c>
      <c r="D30" s="140">
        <v>80.3</v>
      </c>
      <c r="E30" s="138" t="s">
        <v>105</v>
      </c>
      <c r="F30" s="145">
        <v>16</v>
      </c>
      <c r="G30" s="140">
        <v>1</v>
      </c>
      <c r="H30" s="141">
        <v>25</v>
      </c>
      <c r="I30" s="136">
        <f t="shared" si="9"/>
        <v>50</v>
      </c>
      <c r="J30" s="142">
        <v>160</v>
      </c>
      <c r="K30" s="186">
        <f t="shared" si="10"/>
        <v>160</v>
      </c>
      <c r="L30" s="186">
        <f t="shared" si="11"/>
        <v>210</v>
      </c>
      <c r="M30" s="142" t="s">
        <v>103</v>
      </c>
      <c r="N30" s="142">
        <v>20</v>
      </c>
    </row>
    <row r="31" spans="1:17" ht="15.75">
      <c r="A31" s="67" t="s">
        <v>41</v>
      </c>
      <c r="B31" s="89" t="s">
        <v>86</v>
      </c>
      <c r="C31" s="111">
        <v>2005</v>
      </c>
      <c r="D31" s="59">
        <v>97.5</v>
      </c>
      <c r="E31" s="89" t="s">
        <v>71</v>
      </c>
      <c r="F31" s="70">
        <v>16</v>
      </c>
      <c r="G31" s="59">
        <v>1</v>
      </c>
      <c r="H31" s="81">
        <v>46</v>
      </c>
      <c r="I31" s="106">
        <f t="shared" si="9"/>
        <v>92</v>
      </c>
      <c r="J31" s="47">
        <v>115</v>
      </c>
      <c r="K31" s="188">
        <f t="shared" si="10"/>
        <v>115</v>
      </c>
      <c r="L31" s="188">
        <f t="shared" si="11"/>
        <v>207</v>
      </c>
      <c r="M31" s="47">
        <v>4</v>
      </c>
      <c r="N31" s="47">
        <v>18</v>
      </c>
    </row>
    <row r="32" spans="1:17" ht="15.75">
      <c r="A32" s="13" t="s">
        <v>41</v>
      </c>
      <c r="B32" s="19" t="s">
        <v>100</v>
      </c>
      <c r="C32" s="108">
        <v>2005</v>
      </c>
      <c r="D32" s="16">
        <v>93.1</v>
      </c>
      <c r="E32" s="19" t="s">
        <v>71</v>
      </c>
      <c r="F32" s="41">
        <v>16</v>
      </c>
      <c r="G32" s="16">
        <v>1</v>
      </c>
      <c r="H32" s="25">
        <v>32</v>
      </c>
      <c r="I32" s="61">
        <f t="shared" si="9"/>
        <v>64</v>
      </c>
      <c r="J32" s="20">
        <v>104</v>
      </c>
      <c r="K32" s="187">
        <f t="shared" si="10"/>
        <v>104</v>
      </c>
      <c r="L32" s="187">
        <f t="shared" si="11"/>
        <v>168</v>
      </c>
      <c r="M32" s="20">
        <v>5</v>
      </c>
      <c r="N32" s="20">
        <v>17</v>
      </c>
      <c r="O32" s="23"/>
    </row>
    <row r="33" spans="1:15" ht="15.75">
      <c r="A33" s="13" t="s">
        <v>41</v>
      </c>
      <c r="B33" s="87" t="s">
        <v>99</v>
      </c>
      <c r="C33" s="42">
        <v>2006</v>
      </c>
      <c r="D33" s="41">
        <v>98.4</v>
      </c>
      <c r="E33" s="19" t="s">
        <v>71</v>
      </c>
      <c r="F33" s="41">
        <v>16</v>
      </c>
      <c r="G33" s="16">
        <v>1</v>
      </c>
      <c r="H33" s="25">
        <v>25</v>
      </c>
      <c r="I33" s="61">
        <f t="shared" si="9"/>
        <v>50</v>
      </c>
      <c r="J33" s="20">
        <v>50</v>
      </c>
      <c r="K33" s="187">
        <f t="shared" si="10"/>
        <v>50</v>
      </c>
      <c r="L33" s="187">
        <f t="shared" si="11"/>
        <v>100</v>
      </c>
      <c r="M33" s="20">
        <v>6</v>
      </c>
      <c r="N33" s="20">
        <v>16</v>
      </c>
      <c r="O33" s="23"/>
    </row>
    <row r="34" spans="1:15" ht="15.75">
      <c r="A34" s="29"/>
      <c r="B34" s="149"/>
      <c r="C34" s="51"/>
      <c r="D34" s="69"/>
      <c r="E34" s="37"/>
      <c r="F34" s="32"/>
      <c r="G34" s="32"/>
      <c r="H34" s="68"/>
      <c r="I34" s="12"/>
      <c r="J34" s="23"/>
      <c r="K34" s="12"/>
      <c r="L34" s="12"/>
      <c r="M34" s="23"/>
      <c r="N34" s="23"/>
      <c r="O34" s="23"/>
    </row>
    <row r="35" spans="1:15" ht="15.75">
      <c r="A35" s="29"/>
      <c r="B35" s="29" t="s">
        <v>62</v>
      </c>
      <c r="C35" s="31"/>
      <c r="D35" s="32"/>
      <c r="E35" s="37"/>
      <c r="F35" s="32"/>
      <c r="G35" s="32"/>
      <c r="H35" s="68"/>
      <c r="I35" s="12"/>
      <c r="J35" s="23"/>
      <c r="K35" s="12"/>
      <c r="L35" s="12"/>
      <c r="M35" s="23"/>
      <c r="N35" s="23"/>
      <c r="O35" s="23"/>
    </row>
    <row r="36" spans="1:15" ht="16.5" thickBot="1">
      <c r="A36" s="156" t="s">
        <v>33</v>
      </c>
      <c r="B36" s="165" t="s">
        <v>51</v>
      </c>
      <c r="C36" s="158">
        <v>1945</v>
      </c>
      <c r="D36" s="125">
        <v>58.5</v>
      </c>
      <c r="E36" s="43" t="s">
        <v>19</v>
      </c>
      <c r="F36" s="125">
        <v>16</v>
      </c>
      <c r="G36" s="125">
        <v>0.5</v>
      </c>
      <c r="H36" s="158">
        <v>4</v>
      </c>
      <c r="I36" s="189">
        <f t="shared" si="0"/>
        <v>4</v>
      </c>
      <c r="J36" s="160">
        <v>110</v>
      </c>
      <c r="K36" s="159">
        <f t="shared" si="1"/>
        <v>55</v>
      </c>
      <c r="L36" s="159">
        <f t="shared" si="2"/>
        <v>59</v>
      </c>
      <c r="M36" s="160" t="s">
        <v>101</v>
      </c>
      <c r="N36" s="160">
        <v>25</v>
      </c>
      <c r="O36" s="23"/>
    </row>
    <row r="37" spans="1:15" ht="20.25" thickTop="1" thickBot="1">
      <c r="A37" s="166" t="s">
        <v>16</v>
      </c>
      <c r="B37" s="167" t="s">
        <v>70</v>
      </c>
      <c r="C37" s="175">
        <v>1952</v>
      </c>
      <c r="D37" s="175">
        <v>65.099999999999994</v>
      </c>
      <c r="E37" s="167" t="s">
        <v>71</v>
      </c>
      <c r="F37" s="175">
        <v>16</v>
      </c>
      <c r="G37" s="172">
        <v>0.5</v>
      </c>
      <c r="H37" s="168">
        <v>25</v>
      </c>
      <c r="I37" s="193">
        <f t="shared" si="0"/>
        <v>25</v>
      </c>
      <c r="J37" s="174">
        <v>242</v>
      </c>
      <c r="K37" s="173">
        <f t="shared" si="1"/>
        <v>121</v>
      </c>
      <c r="L37" s="173">
        <f t="shared" si="2"/>
        <v>146</v>
      </c>
      <c r="M37" s="174" t="s">
        <v>101</v>
      </c>
      <c r="N37" s="176">
        <v>25</v>
      </c>
      <c r="O37" s="23"/>
    </row>
    <row r="38" spans="1:15" ht="19.5" thickTop="1">
      <c r="A38" s="143" t="s">
        <v>20</v>
      </c>
      <c r="B38" s="146" t="s">
        <v>83</v>
      </c>
      <c r="C38" s="139">
        <v>1963</v>
      </c>
      <c r="D38" s="145">
        <v>70.7</v>
      </c>
      <c r="E38" s="138" t="s">
        <v>19</v>
      </c>
      <c r="F38" s="145">
        <v>16</v>
      </c>
      <c r="G38" s="145">
        <v>0.5</v>
      </c>
      <c r="H38" s="141">
        <v>78</v>
      </c>
      <c r="I38" s="186">
        <f t="shared" si="0"/>
        <v>78</v>
      </c>
      <c r="J38" s="142">
        <v>229</v>
      </c>
      <c r="K38" s="136">
        <f t="shared" si="1"/>
        <v>114.5</v>
      </c>
      <c r="L38" s="136">
        <f t="shared" si="2"/>
        <v>192.5</v>
      </c>
      <c r="M38" s="142">
        <v>1</v>
      </c>
      <c r="N38" s="142">
        <v>25</v>
      </c>
    </row>
    <row r="39" spans="1:15" ht="19.5" thickBot="1">
      <c r="A39" s="156" t="s">
        <v>20</v>
      </c>
      <c r="B39" s="112" t="s">
        <v>78</v>
      </c>
      <c r="C39" s="158">
        <v>1970</v>
      </c>
      <c r="D39" s="125">
        <v>72.5</v>
      </c>
      <c r="E39" s="43" t="s">
        <v>77</v>
      </c>
      <c r="F39" s="125">
        <v>16</v>
      </c>
      <c r="G39" s="125">
        <v>0.5</v>
      </c>
      <c r="H39" s="158">
        <v>53</v>
      </c>
      <c r="I39" s="189">
        <f t="shared" si="0"/>
        <v>53</v>
      </c>
      <c r="J39" s="160">
        <v>208</v>
      </c>
      <c r="K39" s="159">
        <f t="shared" si="1"/>
        <v>104</v>
      </c>
      <c r="L39" s="159">
        <f t="shared" si="2"/>
        <v>157</v>
      </c>
      <c r="M39" s="160">
        <v>2</v>
      </c>
      <c r="N39" s="160">
        <v>22</v>
      </c>
      <c r="O39" s="21"/>
    </row>
    <row r="40" spans="1:15" ht="20.25" thickTop="1" thickBot="1">
      <c r="A40" s="166" t="s">
        <v>21</v>
      </c>
      <c r="B40" s="167" t="s">
        <v>80</v>
      </c>
      <c r="C40" s="168">
        <v>2002</v>
      </c>
      <c r="D40" s="169">
        <v>76.8</v>
      </c>
      <c r="E40" s="170" t="s">
        <v>15</v>
      </c>
      <c r="F40" s="171">
        <v>16</v>
      </c>
      <c r="G40" s="172">
        <v>0.5</v>
      </c>
      <c r="H40" s="168">
        <v>40</v>
      </c>
      <c r="I40" s="193">
        <f t="shared" si="0"/>
        <v>40</v>
      </c>
      <c r="J40" s="174">
        <v>80</v>
      </c>
      <c r="K40" s="173">
        <f t="shared" si="1"/>
        <v>40</v>
      </c>
      <c r="L40" s="173">
        <f t="shared" si="2"/>
        <v>80</v>
      </c>
      <c r="M40" s="174" t="s">
        <v>101</v>
      </c>
      <c r="N40" s="174">
        <v>25</v>
      </c>
      <c r="O40" s="21"/>
    </row>
    <row r="41" spans="1:15" ht="16.5" thickTop="1">
      <c r="A41" s="150" t="s">
        <v>34</v>
      </c>
      <c r="B41" s="151" t="s">
        <v>48</v>
      </c>
      <c r="C41" s="152" t="s">
        <v>49</v>
      </c>
      <c r="D41" s="139">
        <v>83.7</v>
      </c>
      <c r="E41" s="138" t="s">
        <v>19</v>
      </c>
      <c r="F41" s="153">
        <v>32</v>
      </c>
      <c r="G41" s="145">
        <v>2</v>
      </c>
      <c r="H41" s="141">
        <v>55</v>
      </c>
      <c r="I41" s="186">
        <f t="shared" si="0"/>
        <v>220</v>
      </c>
      <c r="J41" s="142">
        <v>110</v>
      </c>
      <c r="K41" s="136">
        <f t="shared" si="1"/>
        <v>220</v>
      </c>
      <c r="L41" s="136">
        <f t="shared" si="2"/>
        <v>440</v>
      </c>
      <c r="M41" s="142" t="s">
        <v>101</v>
      </c>
      <c r="N41" s="154">
        <v>25</v>
      </c>
      <c r="O41" s="52"/>
    </row>
    <row r="42" spans="1:15" ht="18.75">
      <c r="A42" s="14" t="s">
        <v>22</v>
      </c>
      <c r="B42" s="63" t="s">
        <v>43</v>
      </c>
      <c r="C42" s="108">
        <v>1972</v>
      </c>
      <c r="D42" s="108">
        <v>82.9</v>
      </c>
      <c r="E42" s="19" t="s">
        <v>15</v>
      </c>
      <c r="F42" s="108">
        <v>24</v>
      </c>
      <c r="G42" s="58">
        <v>1</v>
      </c>
      <c r="H42" s="25">
        <v>46</v>
      </c>
      <c r="I42" s="187">
        <f t="shared" si="0"/>
        <v>92</v>
      </c>
      <c r="J42" s="20">
        <v>147</v>
      </c>
      <c r="K42" s="61">
        <f t="shared" si="1"/>
        <v>147</v>
      </c>
      <c r="L42" s="61">
        <f t="shared" si="2"/>
        <v>239</v>
      </c>
      <c r="M42" s="20" t="s">
        <v>102</v>
      </c>
      <c r="N42" s="33">
        <v>22</v>
      </c>
      <c r="O42" s="52"/>
    </row>
    <row r="43" spans="1:15" ht="19.5" thickBot="1">
      <c r="A43" s="177" t="s">
        <v>34</v>
      </c>
      <c r="B43" s="112" t="s">
        <v>93</v>
      </c>
      <c r="C43" s="113">
        <v>2002</v>
      </c>
      <c r="D43" s="113">
        <v>85</v>
      </c>
      <c r="E43" s="43" t="s">
        <v>19</v>
      </c>
      <c r="F43" s="125">
        <v>24</v>
      </c>
      <c r="G43" s="157">
        <v>1</v>
      </c>
      <c r="H43" s="158">
        <v>11</v>
      </c>
      <c r="I43" s="189">
        <f t="shared" si="0"/>
        <v>22</v>
      </c>
      <c r="J43" s="160">
        <v>32</v>
      </c>
      <c r="K43" s="159">
        <f t="shared" si="1"/>
        <v>32</v>
      </c>
      <c r="L43" s="159">
        <f t="shared" si="2"/>
        <v>54</v>
      </c>
      <c r="M43" s="160" t="s">
        <v>103</v>
      </c>
      <c r="N43" s="161">
        <v>20</v>
      </c>
      <c r="O43" s="21"/>
    </row>
    <row r="44" spans="1:15" ht="19.5" thickTop="1">
      <c r="A44" s="143" t="s">
        <v>23</v>
      </c>
      <c r="B44" s="146" t="s">
        <v>45</v>
      </c>
      <c r="C44" s="139">
        <v>1998</v>
      </c>
      <c r="D44" s="155">
        <v>91.5</v>
      </c>
      <c r="E44" s="144" t="s">
        <v>15</v>
      </c>
      <c r="F44" s="145">
        <v>24</v>
      </c>
      <c r="G44" s="140">
        <v>1</v>
      </c>
      <c r="H44" s="141">
        <v>131</v>
      </c>
      <c r="I44" s="136">
        <f>H44*G44*2</f>
        <v>262</v>
      </c>
      <c r="J44" s="142">
        <v>148</v>
      </c>
      <c r="K44" s="136">
        <f>J44*G44</f>
        <v>148</v>
      </c>
      <c r="L44" s="136">
        <f>I44+K44</f>
        <v>410</v>
      </c>
      <c r="M44" s="142" t="s">
        <v>101</v>
      </c>
      <c r="N44" s="154">
        <v>25</v>
      </c>
      <c r="O44" s="21"/>
    </row>
    <row r="45" spans="1:15" ht="18.75">
      <c r="A45" s="14" t="s">
        <v>23</v>
      </c>
      <c r="B45" s="63" t="s">
        <v>74</v>
      </c>
      <c r="C45" s="108">
        <v>1991</v>
      </c>
      <c r="D45" s="41">
        <v>93.1</v>
      </c>
      <c r="E45" s="19" t="s">
        <v>18</v>
      </c>
      <c r="F45" s="41">
        <v>24</v>
      </c>
      <c r="G45" s="16">
        <v>1</v>
      </c>
      <c r="H45" s="25">
        <v>92</v>
      </c>
      <c r="I45" s="187">
        <f>H45*G45*2</f>
        <v>184</v>
      </c>
      <c r="J45" s="20">
        <v>89</v>
      </c>
      <c r="K45" s="61">
        <f>J45*G45</f>
        <v>89</v>
      </c>
      <c r="L45" s="61">
        <f>I45+K45</f>
        <v>273</v>
      </c>
      <c r="M45" s="20" t="s">
        <v>102</v>
      </c>
      <c r="N45" s="33">
        <v>22</v>
      </c>
      <c r="O45" s="21"/>
    </row>
    <row r="46" spans="1:15" ht="19.5" thickBot="1">
      <c r="A46" s="156" t="s">
        <v>23</v>
      </c>
      <c r="B46" s="112" t="s">
        <v>36</v>
      </c>
      <c r="C46" s="113">
        <v>1994</v>
      </c>
      <c r="D46" s="125">
        <v>89.6</v>
      </c>
      <c r="E46" s="43" t="s">
        <v>15</v>
      </c>
      <c r="F46" s="125">
        <v>24</v>
      </c>
      <c r="G46" s="157">
        <v>1</v>
      </c>
      <c r="H46" s="158">
        <v>50</v>
      </c>
      <c r="I46" s="189">
        <f>H46*G46*2</f>
        <v>100</v>
      </c>
      <c r="J46" s="160">
        <v>120</v>
      </c>
      <c r="K46" s="159">
        <f>J46*G46</f>
        <v>120</v>
      </c>
      <c r="L46" s="159">
        <f>I46+K46</f>
        <v>220</v>
      </c>
      <c r="M46" s="160" t="s">
        <v>103</v>
      </c>
      <c r="N46" s="161">
        <v>20</v>
      </c>
      <c r="O46" s="15"/>
    </row>
    <row r="47" spans="1:15" ht="19.5" thickTop="1">
      <c r="A47" s="104" t="s">
        <v>24</v>
      </c>
      <c r="B47" s="146" t="s">
        <v>32</v>
      </c>
      <c r="C47" s="139">
        <v>1992</v>
      </c>
      <c r="D47" s="145">
        <v>95.1</v>
      </c>
      <c r="E47" s="138" t="s">
        <v>18</v>
      </c>
      <c r="F47" s="192">
        <v>32</v>
      </c>
      <c r="G47" s="140">
        <v>2</v>
      </c>
      <c r="H47" s="141">
        <v>75</v>
      </c>
      <c r="I47" s="186">
        <f t="shared" ref="I47:I53" si="12">H47*G47*2</f>
        <v>300</v>
      </c>
      <c r="J47" s="142">
        <v>110</v>
      </c>
      <c r="K47" s="136">
        <f t="shared" ref="K47:K53" si="13">J47*G47</f>
        <v>220</v>
      </c>
      <c r="L47" s="136">
        <f t="shared" ref="L47:L53" si="14">I47+K47</f>
        <v>520</v>
      </c>
      <c r="M47" s="142">
        <v>1</v>
      </c>
      <c r="N47" s="154">
        <v>25</v>
      </c>
      <c r="O47" s="15"/>
    </row>
    <row r="48" spans="1:15" ht="18.75">
      <c r="A48" s="13" t="s">
        <v>24</v>
      </c>
      <c r="B48" s="63" t="s">
        <v>75</v>
      </c>
      <c r="C48" s="108">
        <v>1980</v>
      </c>
      <c r="D48" s="41">
        <v>96.9</v>
      </c>
      <c r="E48" s="19" t="s">
        <v>77</v>
      </c>
      <c r="F48" s="41">
        <v>24</v>
      </c>
      <c r="G48" s="66">
        <v>1</v>
      </c>
      <c r="H48" s="25">
        <v>110</v>
      </c>
      <c r="I48" s="187">
        <f t="shared" si="12"/>
        <v>220</v>
      </c>
      <c r="J48" s="20">
        <v>150</v>
      </c>
      <c r="K48" s="61">
        <f t="shared" si="13"/>
        <v>150</v>
      </c>
      <c r="L48" s="61">
        <f t="shared" si="14"/>
        <v>370</v>
      </c>
      <c r="M48" s="20">
        <v>2</v>
      </c>
      <c r="N48" s="20">
        <v>22</v>
      </c>
      <c r="O48" s="15"/>
    </row>
    <row r="49" spans="1:15" ht="15.75">
      <c r="A49" s="13" t="s">
        <v>24</v>
      </c>
      <c r="B49" s="64" t="s">
        <v>76</v>
      </c>
      <c r="C49" s="41">
        <v>1973</v>
      </c>
      <c r="D49" s="41">
        <v>126</v>
      </c>
      <c r="E49" s="19" t="s">
        <v>77</v>
      </c>
      <c r="F49" s="190">
        <v>32</v>
      </c>
      <c r="G49" s="66">
        <v>2</v>
      </c>
      <c r="H49" s="25">
        <v>26</v>
      </c>
      <c r="I49" s="187">
        <f t="shared" si="12"/>
        <v>104</v>
      </c>
      <c r="J49" s="20">
        <v>123</v>
      </c>
      <c r="K49" s="61">
        <f t="shared" si="13"/>
        <v>246</v>
      </c>
      <c r="L49" s="61">
        <f t="shared" si="14"/>
        <v>350</v>
      </c>
      <c r="M49" s="20">
        <v>3</v>
      </c>
      <c r="N49" s="33">
        <v>20</v>
      </c>
      <c r="O49" s="15"/>
    </row>
    <row r="50" spans="1:15" ht="15.75">
      <c r="A50" s="13" t="s">
        <v>24</v>
      </c>
      <c r="B50" s="65" t="s">
        <v>47</v>
      </c>
      <c r="C50" s="95" t="s">
        <v>50</v>
      </c>
      <c r="D50" s="108">
        <v>99.3</v>
      </c>
      <c r="E50" s="39" t="s">
        <v>15</v>
      </c>
      <c r="F50" s="42">
        <v>24</v>
      </c>
      <c r="G50" s="58">
        <v>1</v>
      </c>
      <c r="H50" s="25">
        <v>76</v>
      </c>
      <c r="I50" s="187">
        <f t="shared" si="12"/>
        <v>152</v>
      </c>
      <c r="J50" s="20">
        <v>101</v>
      </c>
      <c r="K50" s="61">
        <f t="shared" si="13"/>
        <v>101</v>
      </c>
      <c r="L50" s="61">
        <f t="shared" si="14"/>
        <v>253</v>
      </c>
      <c r="M50" s="20">
        <v>4</v>
      </c>
      <c r="N50" s="20">
        <v>18</v>
      </c>
      <c r="O50" s="15"/>
    </row>
    <row r="51" spans="1:15" ht="15.75">
      <c r="A51" s="13" t="s">
        <v>24</v>
      </c>
      <c r="B51" s="64" t="s">
        <v>82</v>
      </c>
      <c r="C51" s="41">
        <v>1967</v>
      </c>
      <c r="D51" s="41">
        <v>101</v>
      </c>
      <c r="E51" s="19" t="s">
        <v>15</v>
      </c>
      <c r="F51" s="41">
        <v>16</v>
      </c>
      <c r="G51" s="41">
        <v>0.5</v>
      </c>
      <c r="H51" s="25">
        <v>127</v>
      </c>
      <c r="I51" s="187">
        <f t="shared" si="12"/>
        <v>127</v>
      </c>
      <c r="J51" s="20">
        <v>246</v>
      </c>
      <c r="K51" s="61">
        <f t="shared" si="13"/>
        <v>123</v>
      </c>
      <c r="L51" s="61">
        <f t="shared" si="14"/>
        <v>250</v>
      </c>
      <c r="M51" s="20">
        <v>5</v>
      </c>
      <c r="N51" s="20">
        <v>17</v>
      </c>
      <c r="O51" s="15"/>
    </row>
    <row r="52" spans="1:15" ht="15.75">
      <c r="A52" s="13" t="s">
        <v>24</v>
      </c>
      <c r="B52" s="122" t="s">
        <v>30</v>
      </c>
      <c r="C52" s="123">
        <v>1965</v>
      </c>
      <c r="D52" s="123">
        <v>100.8</v>
      </c>
      <c r="E52" s="122" t="s">
        <v>18</v>
      </c>
      <c r="F52" s="123">
        <v>24</v>
      </c>
      <c r="G52" s="41">
        <v>1</v>
      </c>
      <c r="H52" s="25">
        <v>60</v>
      </c>
      <c r="I52" s="187">
        <f t="shared" si="12"/>
        <v>120</v>
      </c>
      <c r="J52" s="20">
        <v>110</v>
      </c>
      <c r="K52" s="61">
        <f t="shared" si="13"/>
        <v>110</v>
      </c>
      <c r="L52" s="61">
        <f t="shared" si="14"/>
        <v>230</v>
      </c>
      <c r="M52" s="20">
        <v>6</v>
      </c>
      <c r="N52" s="20">
        <v>16</v>
      </c>
      <c r="O52" s="15"/>
    </row>
    <row r="53" spans="1:15" ht="17.25" customHeight="1" thickBot="1">
      <c r="A53" s="164" t="s">
        <v>24</v>
      </c>
      <c r="B53" s="184" t="s">
        <v>91</v>
      </c>
      <c r="C53" s="125">
        <v>1989</v>
      </c>
      <c r="D53" s="125">
        <v>98.9</v>
      </c>
      <c r="E53" s="43" t="s">
        <v>71</v>
      </c>
      <c r="F53" s="191">
        <v>32</v>
      </c>
      <c r="G53" s="185">
        <v>2</v>
      </c>
      <c r="H53" s="158">
        <v>18</v>
      </c>
      <c r="I53" s="189">
        <f t="shared" si="12"/>
        <v>72</v>
      </c>
      <c r="J53" s="160">
        <v>70</v>
      </c>
      <c r="K53" s="159">
        <f t="shared" si="13"/>
        <v>140</v>
      </c>
      <c r="L53" s="159">
        <f t="shared" si="14"/>
        <v>212</v>
      </c>
      <c r="M53" s="160">
        <v>7</v>
      </c>
      <c r="N53" s="160">
        <v>15</v>
      </c>
      <c r="O53" s="15"/>
    </row>
    <row r="54" spans="1:15" ht="16.5" customHeight="1" thickTop="1">
      <c r="A54" s="104"/>
      <c r="B54" s="179" t="s">
        <v>65</v>
      </c>
      <c r="C54" s="180" t="s">
        <v>63</v>
      </c>
      <c r="D54" s="143"/>
      <c r="E54" s="181"/>
      <c r="F54" s="182" t="s">
        <v>64</v>
      </c>
      <c r="G54" s="183"/>
      <c r="H54" s="141"/>
      <c r="I54" s="136"/>
      <c r="J54" s="142"/>
      <c r="K54" s="136"/>
      <c r="L54" s="136"/>
      <c r="M54" s="142"/>
      <c r="N54" s="142"/>
      <c r="O54" s="15"/>
    </row>
    <row r="55" spans="1:15" ht="15.75" customHeight="1">
      <c r="A55" s="13"/>
      <c r="B55" s="63" t="s">
        <v>42</v>
      </c>
      <c r="C55" s="108">
        <v>1957</v>
      </c>
      <c r="D55" s="108">
        <v>83.4</v>
      </c>
      <c r="E55" s="19" t="s">
        <v>15</v>
      </c>
      <c r="F55" s="54">
        <v>16</v>
      </c>
      <c r="G55" s="66">
        <v>1</v>
      </c>
      <c r="H55" s="25">
        <v>137</v>
      </c>
      <c r="I55" s="61">
        <f>H55*G55*2</f>
        <v>274</v>
      </c>
      <c r="J55" s="20">
        <v>260</v>
      </c>
      <c r="K55" s="61">
        <f>J55*G55</f>
        <v>260</v>
      </c>
      <c r="L55" s="61">
        <f>I55+K55</f>
        <v>534</v>
      </c>
      <c r="M55" s="20" t="s">
        <v>101</v>
      </c>
      <c r="N55" s="20">
        <v>25</v>
      </c>
      <c r="O55" s="15"/>
    </row>
    <row r="56" spans="1:15" ht="15.75">
      <c r="A56" s="13"/>
      <c r="B56" s="121" t="s">
        <v>69</v>
      </c>
      <c r="C56" s="70">
        <v>1953</v>
      </c>
      <c r="D56" s="70">
        <v>77.599999999999994</v>
      </c>
      <c r="E56" s="89" t="s">
        <v>15</v>
      </c>
      <c r="F56" s="66">
        <v>16</v>
      </c>
      <c r="G56" s="66">
        <v>1</v>
      </c>
      <c r="H56" s="25">
        <v>90</v>
      </c>
      <c r="I56" s="61">
        <f>H56*G56*2</f>
        <v>180</v>
      </c>
      <c r="J56" s="20">
        <v>200</v>
      </c>
      <c r="K56" s="61">
        <f>J56*G56</f>
        <v>200</v>
      </c>
      <c r="L56" s="61">
        <f>I56+K56</f>
        <v>380</v>
      </c>
      <c r="M56" s="20" t="s">
        <v>102</v>
      </c>
      <c r="N56" s="20">
        <v>22</v>
      </c>
      <c r="O56" s="15"/>
    </row>
    <row r="57" spans="1:15" ht="18.75">
      <c r="A57" s="13"/>
      <c r="B57" s="63" t="s">
        <v>29</v>
      </c>
      <c r="C57" s="108">
        <v>1947</v>
      </c>
      <c r="D57" s="41">
        <v>89</v>
      </c>
      <c r="E57" s="19" t="s">
        <v>19</v>
      </c>
      <c r="F57" s="66">
        <v>12</v>
      </c>
      <c r="G57" s="66">
        <v>0.5</v>
      </c>
      <c r="H57" s="25">
        <v>46</v>
      </c>
      <c r="I57" s="61">
        <f>H57*G57*2</f>
        <v>46</v>
      </c>
      <c r="J57" s="20">
        <v>243</v>
      </c>
      <c r="K57" s="61">
        <f>J57*G57</f>
        <v>121.5</v>
      </c>
      <c r="L57" s="61">
        <f>I57+K57</f>
        <v>167.5</v>
      </c>
      <c r="M57" s="20" t="s">
        <v>103</v>
      </c>
      <c r="N57" s="41">
        <v>20</v>
      </c>
      <c r="O57" s="15"/>
    </row>
    <row r="58" spans="1:15" ht="15.75">
      <c r="A58" s="29"/>
      <c r="B58" s="134"/>
      <c r="C58" s="69"/>
      <c r="D58" s="69"/>
      <c r="E58" s="37"/>
      <c r="F58" s="74"/>
      <c r="G58" s="74"/>
      <c r="H58" s="68"/>
      <c r="I58" s="12"/>
      <c r="J58" s="23"/>
      <c r="K58" s="12"/>
      <c r="L58" s="12"/>
      <c r="M58" s="135"/>
      <c r="N58" s="29"/>
      <c r="O58" s="15"/>
    </row>
    <row r="59" spans="1:15" ht="15.75">
      <c r="A59" s="29"/>
      <c r="B59" s="71" t="s">
        <v>57</v>
      </c>
      <c r="C59" s="69"/>
      <c r="D59" s="69"/>
      <c r="E59" s="37"/>
      <c r="F59" s="74"/>
      <c r="G59" s="74"/>
      <c r="H59" s="68"/>
      <c r="I59" s="12"/>
      <c r="J59" s="23"/>
      <c r="K59" s="12"/>
      <c r="L59" s="12"/>
      <c r="M59" s="23"/>
      <c r="N59" s="23"/>
      <c r="O59" s="15"/>
    </row>
    <row r="60" spans="1:15" ht="18.75">
      <c r="A60" s="73" t="s">
        <v>54</v>
      </c>
      <c r="B60" s="72" t="s">
        <v>15</v>
      </c>
      <c r="C60" s="73">
        <v>200</v>
      </c>
      <c r="D60" s="5"/>
      <c r="E60" s="1"/>
      <c r="F60" s="5"/>
      <c r="G60" s="5"/>
      <c r="H60" s="12"/>
      <c r="I60" s="12"/>
      <c r="J60" s="12"/>
      <c r="K60" s="12"/>
      <c r="L60" s="12"/>
      <c r="M60" s="12"/>
      <c r="N60" s="4"/>
      <c r="O60" s="15"/>
    </row>
    <row r="61" spans="1:15" ht="18.75">
      <c r="A61" s="73" t="s">
        <v>108</v>
      </c>
      <c r="B61" s="72" t="s">
        <v>19</v>
      </c>
      <c r="C61" s="73">
        <v>177</v>
      </c>
      <c r="D61" s="5"/>
      <c r="E61" s="1"/>
      <c r="F61" s="5"/>
      <c r="G61" s="5"/>
      <c r="H61" s="12"/>
      <c r="I61" s="12"/>
      <c r="J61" s="12"/>
      <c r="K61" s="12"/>
      <c r="L61" s="12"/>
      <c r="M61" s="12"/>
      <c r="N61" s="4"/>
      <c r="O61" s="15"/>
    </row>
    <row r="62" spans="1:15" ht="18.75">
      <c r="A62" s="73" t="s">
        <v>55</v>
      </c>
      <c r="B62" s="72" t="s">
        <v>71</v>
      </c>
      <c r="C62" s="73">
        <v>146</v>
      </c>
      <c r="F62" s="5"/>
      <c r="G62" s="5"/>
      <c r="H62" s="12"/>
      <c r="I62" s="12"/>
      <c r="J62" s="12"/>
      <c r="K62" s="12"/>
      <c r="L62" s="12"/>
      <c r="M62" s="12"/>
      <c r="N62" s="4"/>
      <c r="O62" s="15"/>
    </row>
    <row r="63" spans="1:15" ht="18.75">
      <c r="A63" s="73" t="s">
        <v>56</v>
      </c>
      <c r="B63" s="72" t="s">
        <v>18</v>
      </c>
      <c r="C63" s="73">
        <v>85</v>
      </c>
      <c r="G63" s="5"/>
      <c r="H63" s="12"/>
      <c r="I63" s="12"/>
      <c r="J63" s="12"/>
      <c r="K63" s="12"/>
      <c r="L63" s="12"/>
      <c r="M63" s="12"/>
      <c r="N63" s="4"/>
      <c r="O63" s="15"/>
    </row>
    <row r="64" spans="1:15" ht="15.75" customHeight="1">
      <c r="A64" s="73" t="s">
        <v>106</v>
      </c>
      <c r="B64" s="72" t="s">
        <v>77</v>
      </c>
      <c r="C64" s="73">
        <v>64</v>
      </c>
      <c r="H64" s="12"/>
      <c r="I64" s="12"/>
      <c r="J64" s="12"/>
      <c r="K64" s="12"/>
      <c r="L64" s="12"/>
      <c r="M64" s="12"/>
      <c r="N64" s="4"/>
    </row>
    <row r="65" spans="1:14" ht="15.75" customHeight="1">
      <c r="A65" s="73" t="s">
        <v>107</v>
      </c>
      <c r="B65" s="72" t="s">
        <v>104</v>
      </c>
      <c r="C65" s="73">
        <v>40</v>
      </c>
      <c r="E65" s="1" t="s">
        <v>25</v>
      </c>
      <c r="M65" s="12"/>
      <c r="N65" s="4"/>
    </row>
    <row r="66" spans="1:14">
      <c r="E66" s="1" t="s">
        <v>26</v>
      </c>
    </row>
  </sheetData>
  <sortState ref="B61:L67">
    <sortCondition descending="1" ref="L61:L67"/>
  </sortState>
  <mergeCells count="5">
    <mergeCell ref="R15:T15"/>
    <mergeCell ref="R12:T12"/>
    <mergeCell ref="R13:T13"/>
    <mergeCell ref="H4:I4"/>
    <mergeCell ref="M4:M5"/>
  </mergeCells>
  <pageMargins left="0.91" right="0.44" top="0.31" bottom="0.36" header="0.2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7"/>
  <sheetViews>
    <sheetView workbookViewId="0">
      <pane ySplit="5" topLeftCell="A45" activePane="bottomLeft" state="frozen"/>
      <selection pane="bottomLeft" activeCell="Q52" sqref="Q51:Q52"/>
    </sheetView>
  </sheetViews>
  <sheetFormatPr defaultRowHeight="15"/>
  <cols>
    <col min="2" max="2" width="23.5703125" customWidth="1"/>
    <col min="5" max="5" width="13.42578125" customWidth="1"/>
  </cols>
  <sheetData>
    <row r="1" spans="1:14">
      <c r="C1" s="17"/>
      <c r="D1" s="17"/>
      <c r="F1" s="17"/>
      <c r="G1" s="17"/>
      <c r="H1" s="17"/>
      <c r="I1" s="17"/>
      <c r="J1" s="17"/>
      <c r="K1" s="17"/>
      <c r="L1" s="17"/>
      <c r="M1" s="17"/>
      <c r="N1" s="38"/>
    </row>
    <row r="2" spans="1:14" ht="15.75">
      <c r="A2" s="1"/>
      <c r="B2" s="75" t="s">
        <v>0</v>
      </c>
      <c r="C2" s="76"/>
      <c r="D2" s="76"/>
      <c r="E2" s="75"/>
      <c r="F2" s="76"/>
      <c r="G2" s="76"/>
      <c r="H2" s="77"/>
      <c r="I2" s="77"/>
      <c r="J2" s="77"/>
      <c r="K2" s="77"/>
      <c r="L2" s="3"/>
      <c r="M2" s="3"/>
      <c r="N2" s="4"/>
    </row>
    <row r="3" spans="1:14" ht="16.5" thickBot="1">
      <c r="A3" s="1"/>
      <c r="B3" s="78" t="s">
        <v>58</v>
      </c>
      <c r="C3" s="79"/>
      <c r="D3" s="79"/>
      <c r="E3" s="80" t="s">
        <v>37</v>
      </c>
      <c r="F3" s="79" t="s">
        <v>59</v>
      </c>
      <c r="G3" s="5"/>
      <c r="H3" s="4"/>
      <c r="I3" s="4"/>
      <c r="J3" s="4"/>
      <c r="K3" s="4"/>
      <c r="L3" s="4"/>
      <c r="M3" s="4"/>
      <c r="N3" s="4"/>
    </row>
    <row r="4" spans="1:14">
      <c r="A4" s="34" t="s">
        <v>1</v>
      </c>
      <c r="B4" s="35" t="s">
        <v>2</v>
      </c>
      <c r="C4" s="36" t="s">
        <v>3</v>
      </c>
      <c r="D4" s="36" t="s">
        <v>4</v>
      </c>
      <c r="E4" s="6" t="s">
        <v>73</v>
      </c>
      <c r="F4" s="100" t="s">
        <v>72</v>
      </c>
      <c r="G4" s="100"/>
      <c r="H4" s="195" t="s">
        <v>6</v>
      </c>
      <c r="I4" s="196"/>
      <c r="J4" s="57" t="s">
        <v>53</v>
      </c>
      <c r="K4" s="99"/>
      <c r="L4" s="7" t="s">
        <v>7</v>
      </c>
      <c r="M4" s="195" t="s">
        <v>8</v>
      </c>
      <c r="N4" s="8" t="s">
        <v>31</v>
      </c>
    </row>
    <row r="5" spans="1:14" ht="16.5" thickBot="1">
      <c r="A5" s="9"/>
      <c r="B5" s="10"/>
      <c r="C5" s="11"/>
      <c r="D5" s="24" t="s">
        <v>9</v>
      </c>
      <c r="E5" s="10"/>
      <c r="F5" s="50" t="s">
        <v>9</v>
      </c>
      <c r="G5" s="50" t="s">
        <v>39</v>
      </c>
      <c r="H5" s="44" t="s">
        <v>10</v>
      </c>
      <c r="I5" s="44" t="s">
        <v>11</v>
      </c>
      <c r="J5" s="44" t="s">
        <v>10</v>
      </c>
      <c r="K5" s="44" t="s">
        <v>11</v>
      </c>
      <c r="L5" s="45" t="s">
        <v>11</v>
      </c>
      <c r="M5" s="197"/>
      <c r="N5" s="46" t="s">
        <v>12</v>
      </c>
    </row>
    <row r="7" spans="1:14" ht="18.75">
      <c r="A7" s="14"/>
      <c r="B7" s="96"/>
      <c r="C7" s="25"/>
      <c r="D7" s="97"/>
      <c r="E7" s="40"/>
      <c r="F7" s="54"/>
      <c r="G7" s="16"/>
      <c r="H7" s="25"/>
    </row>
    <row r="8" spans="1:14" ht="18.75">
      <c r="A8" s="14"/>
      <c r="B8" s="63" t="s">
        <v>83</v>
      </c>
      <c r="C8" s="108">
        <v>1963</v>
      </c>
      <c r="D8" s="41">
        <v>70.7</v>
      </c>
      <c r="E8" s="19" t="s">
        <v>19</v>
      </c>
      <c r="F8" s="41">
        <v>16</v>
      </c>
      <c r="G8" s="41">
        <v>0.5</v>
      </c>
      <c r="H8" s="25">
        <v>78</v>
      </c>
      <c r="I8" s="61">
        <f t="shared" ref="I8:I56" si="0">H8*G8*2</f>
        <v>78</v>
      </c>
      <c r="J8" s="20">
        <v>229</v>
      </c>
      <c r="K8" s="61">
        <f t="shared" ref="K8:K56" si="1">J8*G8</f>
        <v>114.5</v>
      </c>
      <c r="L8" s="61">
        <f t="shared" ref="L8:L56" si="2">I8+K8</f>
        <v>192.5</v>
      </c>
      <c r="M8" s="20">
        <v>1</v>
      </c>
      <c r="N8" s="20">
        <v>25</v>
      </c>
    </row>
    <row r="9" spans="1:14" ht="15.75">
      <c r="A9" s="14"/>
      <c r="B9" s="39" t="s">
        <v>51</v>
      </c>
      <c r="C9" s="25">
        <v>1945</v>
      </c>
      <c r="D9" s="41">
        <v>58.5</v>
      </c>
      <c r="E9" s="19" t="s">
        <v>19</v>
      </c>
      <c r="F9" s="41">
        <v>16</v>
      </c>
      <c r="G9" s="41">
        <v>0.5</v>
      </c>
      <c r="H9" s="25">
        <v>4</v>
      </c>
      <c r="I9" s="61">
        <f t="shared" si="0"/>
        <v>4</v>
      </c>
      <c r="J9" s="20">
        <v>110</v>
      </c>
      <c r="K9" s="61">
        <f t="shared" si="1"/>
        <v>55</v>
      </c>
      <c r="L9" s="61">
        <f t="shared" si="2"/>
        <v>59</v>
      </c>
      <c r="M9" s="20" t="s">
        <v>101</v>
      </c>
      <c r="N9" s="20">
        <v>25</v>
      </c>
    </row>
    <row r="10" spans="1:14" ht="15.75">
      <c r="A10" s="13"/>
      <c r="B10" s="65" t="s">
        <v>92</v>
      </c>
      <c r="C10" s="68">
        <v>1961</v>
      </c>
      <c r="D10" s="68">
        <v>107.9</v>
      </c>
      <c r="E10" s="37" t="s">
        <v>19</v>
      </c>
      <c r="F10" s="68">
        <v>8</v>
      </c>
      <c r="G10" s="32">
        <v>1</v>
      </c>
      <c r="H10" s="68">
        <v>15</v>
      </c>
      <c r="I10" s="61">
        <f t="shared" si="0"/>
        <v>30</v>
      </c>
      <c r="J10" s="23">
        <v>35</v>
      </c>
      <c r="K10" s="61">
        <f t="shared" si="1"/>
        <v>35</v>
      </c>
      <c r="L10" s="61">
        <f t="shared" si="2"/>
        <v>65</v>
      </c>
      <c r="M10" s="23" t="s">
        <v>101</v>
      </c>
      <c r="N10" s="23">
        <v>25</v>
      </c>
    </row>
    <row r="11" spans="1:14" ht="15.75">
      <c r="A11" s="14"/>
      <c r="B11" s="65" t="s">
        <v>48</v>
      </c>
      <c r="C11" s="132" t="s">
        <v>49</v>
      </c>
      <c r="D11" s="108">
        <v>83.7</v>
      </c>
      <c r="E11" s="19" t="s">
        <v>19</v>
      </c>
      <c r="F11" s="109">
        <v>32</v>
      </c>
      <c r="G11" s="41">
        <v>2</v>
      </c>
      <c r="H11" s="25">
        <v>55</v>
      </c>
      <c r="I11" s="61">
        <f t="shared" si="0"/>
        <v>220</v>
      </c>
      <c r="J11" s="20">
        <v>110</v>
      </c>
      <c r="K11" s="61">
        <f t="shared" si="1"/>
        <v>220</v>
      </c>
      <c r="L11" s="61">
        <f t="shared" si="2"/>
        <v>440</v>
      </c>
      <c r="M11" s="20" t="s">
        <v>101</v>
      </c>
      <c r="N11" s="33">
        <v>25</v>
      </c>
    </row>
    <row r="12" spans="1:14" ht="17.25" customHeight="1">
      <c r="A12" s="14"/>
      <c r="B12" s="63" t="s">
        <v>89</v>
      </c>
      <c r="C12" s="133">
        <v>2003</v>
      </c>
      <c r="D12" s="108">
        <v>62.8</v>
      </c>
      <c r="E12" s="19" t="s">
        <v>19</v>
      </c>
      <c r="F12" s="107">
        <v>12</v>
      </c>
      <c r="G12" s="16">
        <v>1</v>
      </c>
      <c r="H12" s="25">
        <v>38</v>
      </c>
      <c r="I12" s="61">
        <f t="shared" si="0"/>
        <v>76</v>
      </c>
      <c r="J12" s="20">
        <v>123</v>
      </c>
      <c r="K12" s="61">
        <f t="shared" si="1"/>
        <v>123</v>
      </c>
      <c r="L12" s="61">
        <f t="shared" si="2"/>
        <v>199</v>
      </c>
      <c r="M12" s="20" t="s">
        <v>102</v>
      </c>
      <c r="N12" s="33">
        <v>22</v>
      </c>
    </row>
    <row r="13" spans="1:14" ht="16.5" customHeight="1">
      <c r="A13" s="14"/>
      <c r="B13" s="63" t="s">
        <v>29</v>
      </c>
      <c r="C13" s="133">
        <v>1947</v>
      </c>
      <c r="D13" s="41">
        <v>89</v>
      </c>
      <c r="E13" s="19" t="s">
        <v>19</v>
      </c>
      <c r="F13" s="66">
        <v>12</v>
      </c>
      <c r="G13" s="66">
        <v>0.5</v>
      </c>
      <c r="H13" s="25">
        <v>46</v>
      </c>
      <c r="I13" s="61">
        <f t="shared" si="0"/>
        <v>46</v>
      </c>
      <c r="J13" s="20">
        <v>243</v>
      </c>
      <c r="K13" s="61">
        <f t="shared" si="1"/>
        <v>121.5</v>
      </c>
      <c r="L13" s="61">
        <f t="shared" si="2"/>
        <v>167.5</v>
      </c>
      <c r="M13" s="20" t="s">
        <v>103</v>
      </c>
      <c r="N13" s="20">
        <v>20</v>
      </c>
    </row>
    <row r="14" spans="1:14" ht="18.75">
      <c r="A14" s="53"/>
      <c r="B14" s="63" t="s">
        <v>93</v>
      </c>
      <c r="C14" s="133">
        <v>2002</v>
      </c>
      <c r="D14" s="108">
        <v>85</v>
      </c>
      <c r="E14" s="19" t="s">
        <v>19</v>
      </c>
      <c r="F14" s="41">
        <v>24</v>
      </c>
      <c r="G14" s="16">
        <v>1</v>
      </c>
      <c r="H14" s="25">
        <v>11</v>
      </c>
      <c r="I14" s="61">
        <f t="shared" si="0"/>
        <v>22</v>
      </c>
      <c r="J14" s="20">
        <v>32</v>
      </c>
      <c r="K14" s="61">
        <f t="shared" si="1"/>
        <v>32</v>
      </c>
      <c r="L14" s="61">
        <f t="shared" si="2"/>
        <v>54</v>
      </c>
      <c r="M14" s="20" t="s">
        <v>103</v>
      </c>
      <c r="N14" s="33">
        <v>20</v>
      </c>
    </row>
    <row r="15" spans="1:14" ht="15.75">
      <c r="A15" s="53"/>
      <c r="B15" s="19" t="s">
        <v>52</v>
      </c>
      <c r="C15" s="133">
        <v>2005</v>
      </c>
      <c r="D15" s="16">
        <v>63.4</v>
      </c>
      <c r="E15" s="19" t="s">
        <v>19</v>
      </c>
      <c r="F15" s="16">
        <v>16</v>
      </c>
      <c r="G15" s="16">
        <v>1</v>
      </c>
      <c r="H15" s="25">
        <v>6</v>
      </c>
      <c r="I15" s="61">
        <f t="shared" si="0"/>
        <v>12</v>
      </c>
      <c r="J15" s="20">
        <v>27</v>
      </c>
      <c r="K15" s="61">
        <f t="shared" si="1"/>
        <v>27</v>
      </c>
      <c r="L15" s="61">
        <f t="shared" si="2"/>
        <v>39</v>
      </c>
      <c r="M15" s="20">
        <v>7</v>
      </c>
      <c r="N15" s="20">
        <v>15</v>
      </c>
    </row>
    <row r="16" spans="1:14" ht="15.75">
      <c r="A16" s="53"/>
      <c r="B16" s="101"/>
      <c r="C16" s="108"/>
      <c r="D16" s="16"/>
      <c r="E16" s="19"/>
      <c r="F16" s="16"/>
      <c r="G16" s="16"/>
      <c r="H16" s="25"/>
      <c r="I16" s="61"/>
      <c r="J16" s="20"/>
      <c r="K16" s="61"/>
      <c r="L16" s="61"/>
      <c r="M16" s="20"/>
      <c r="N16" s="20">
        <f>SUM(N8:N15)</f>
        <v>177</v>
      </c>
    </row>
    <row r="17" spans="1:14" ht="18.75">
      <c r="A17" s="13"/>
      <c r="B17" s="63" t="s">
        <v>70</v>
      </c>
      <c r="C17" s="108">
        <v>1952</v>
      </c>
      <c r="D17" s="108">
        <v>65.099999999999994</v>
      </c>
      <c r="E17" s="63" t="s">
        <v>71</v>
      </c>
      <c r="F17" s="108">
        <v>16</v>
      </c>
      <c r="G17" s="16">
        <v>0.5</v>
      </c>
      <c r="H17" s="25">
        <v>25</v>
      </c>
      <c r="I17" s="61">
        <f t="shared" si="0"/>
        <v>25</v>
      </c>
      <c r="J17" s="20">
        <v>242</v>
      </c>
      <c r="K17" s="61">
        <f t="shared" si="1"/>
        <v>121</v>
      </c>
      <c r="L17" s="61">
        <f t="shared" si="2"/>
        <v>146</v>
      </c>
      <c r="M17" s="20" t="s">
        <v>101</v>
      </c>
      <c r="N17" s="33">
        <v>25</v>
      </c>
    </row>
    <row r="18" spans="1:14" ht="15.75">
      <c r="A18" s="13"/>
      <c r="B18" s="19" t="s">
        <v>84</v>
      </c>
      <c r="C18" s="108">
        <v>2004</v>
      </c>
      <c r="D18" s="16">
        <v>67.3</v>
      </c>
      <c r="E18" s="19" t="s">
        <v>71</v>
      </c>
      <c r="F18" s="16">
        <v>16</v>
      </c>
      <c r="G18" s="16">
        <v>1</v>
      </c>
      <c r="H18" s="25">
        <v>41</v>
      </c>
      <c r="I18" s="61">
        <f t="shared" ref="I18:I24" si="3">H18*G18*2</f>
        <v>82</v>
      </c>
      <c r="J18" s="20">
        <v>86</v>
      </c>
      <c r="K18" s="61">
        <f t="shared" ref="K18:K24" si="4">J18*G18</f>
        <v>86</v>
      </c>
      <c r="L18" s="61">
        <f t="shared" ref="L18:L24" si="5">I18+K18</f>
        <v>168</v>
      </c>
      <c r="M18" s="20" t="s">
        <v>102</v>
      </c>
      <c r="N18" s="20">
        <v>22</v>
      </c>
    </row>
    <row r="19" spans="1:14" ht="15.75">
      <c r="A19" s="13"/>
      <c r="B19" s="19" t="s">
        <v>86</v>
      </c>
      <c r="C19" s="117">
        <v>2005</v>
      </c>
      <c r="D19" s="16">
        <v>97.5</v>
      </c>
      <c r="E19" s="37" t="s">
        <v>71</v>
      </c>
      <c r="F19" s="16">
        <v>16</v>
      </c>
      <c r="G19" s="16">
        <v>1</v>
      </c>
      <c r="H19" s="25">
        <v>46</v>
      </c>
      <c r="I19" s="61">
        <f t="shared" si="3"/>
        <v>92</v>
      </c>
      <c r="J19" s="20">
        <v>115</v>
      </c>
      <c r="K19" s="61">
        <f t="shared" si="4"/>
        <v>115</v>
      </c>
      <c r="L19" s="61">
        <f t="shared" si="5"/>
        <v>207</v>
      </c>
      <c r="M19" s="20">
        <v>4</v>
      </c>
      <c r="N19" s="20">
        <v>18</v>
      </c>
    </row>
    <row r="20" spans="1:14" ht="15.75">
      <c r="A20" s="13"/>
      <c r="B20" s="19" t="s">
        <v>85</v>
      </c>
      <c r="C20" s="108">
        <v>2004</v>
      </c>
      <c r="D20" s="16">
        <v>64.3</v>
      </c>
      <c r="E20" s="19" t="s">
        <v>71</v>
      </c>
      <c r="F20" s="16">
        <v>16</v>
      </c>
      <c r="G20" s="16">
        <v>1</v>
      </c>
      <c r="H20" s="25">
        <v>23</v>
      </c>
      <c r="I20" s="61">
        <f t="shared" si="3"/>
        <v>46</v>
      </c>
      <c r="J20" s="20">
        <v>71</v>
      </c>
      <c r="K20" s="61">
        <f t="shared" si="4"/>
        <v>71</v>
      </c>
      <c r="L20" s="61">
        <f t="shared" si="5"/>
        <v>117</v>
      </c>
      <c r="M20" s="20">
        <v>5</v>
      </c>
      <c r="N20" s="20">
        <v>17</v>
      </c>
    </row>
    <row r="21" spans="1:14" ht="15.75">
      <c r="A21" s="88"/>
      <c r="B21" s="19" t="s">
        <v>100</v>
      </c>
      <c r="C21" s="108">
        <v>2005</v>
      </c>
      <c r="D21" s="16">
        <v>93.1</v>
      </c>
      <c r="E21" s="19" t="s">
        <v>71</v>
      </c>
      <c r="F21" s="16">
        <v>16</v>
      </c>
      <c r="G21" s="16">
        <v>1</v>
      </c>
      <c r="H21" s="25">
        <v>32</v>
      </c>
      <c r="I21" s="61">
        <f t="shared" si="3"/>
        <v>64</v>
      </c>
      <c r="J21" s="20">
        <v>104</v>
      </c>
      <c r="K21" s="61">
        <f t="shared" si="4"/>
        <v>104</v>
      </c>
      <c r="L21" s="61">
        <f t="shared" si="5"/>
        <v>168</v>
      </c>
      <c r="M21" s="20">
        <v>5</v>
      </c>
      <c r="N21" s="20">
        <v>17</v>
      </c>
    </row>
    <row r="22" spans="1:14" ht="15.75">
      <c r="A22" s="29"/>
      <c r="B22" s="19" t="s">
        <v>94</v>
      </c>
      <c r="C22" s="108">
        <v>2004</v>
      </c>
      <c r="D22" s="16">
        <v>56.9</v>
      </c>
      <c r="E22" s="19" t="s">
        <v>71</v>
      </c>
      <c r="F22" s="16">
        <v>16</v>
      </c>
      <c r="G22" s="16">
        <v>1</v>
      </c>
      <c r="H22" s="25">
        <v>16</v>
      </c>
      <c r="I22" s="61">
        <f t="shared" si="3"/>
        <v>32</v>
      </c>
      <c r="J22" s="20">
        <v>64</v>
      </c>
      <c r="K22" s="61">
        <f t="shared" si="4"/>
        <v>64</v>
      </c>
      <c r="L22" s="61">
        <f t="shared" si="5"/>
        <v>96</v>
      </c>
      <c r="M22" s="20">
        <v>6</v>
      </c>
      <c r="N22" s="20">
        <v>16</v>
      </c>
    </row>
    <row r="23" spans="1:14" ht="15.75">
      <c r="A23" s="13"/>
      <c r="B23" s="87" t="s">
        <v>99</v>
      </c>
      <c r="C23" s="42">
        <v>2006</v>
      </c>
      <c r="D23" s="41">
        <v>98.4</v>
      </c>
      <c r="E23" s="19" t="s">
        <v>71</v>
      </c>
      <c r="F23" s="16">
        <v>16</v>
      </c>
      <c r="G23" s="16">
        <v>1</v>
      </c>
      <c r="H23" s="25">
        <v>25</v>
      </c>
      <c r="I23" s="61">
        <f t="shared" si="3"/>
        <v>50</v>
      </c>
      <c r="J23" s="20">
        <v>50</v>
      </c>
      <c r="K23" s="61">
        <f t="shared" si="4"/>
        <v>50</v>
      </c>
      <c r="L23" s="61">
        <f t="shared" si="5"/>
        <v>100</v>
      </c>
      <c r="M23" s="20">
        <v>6</v>
      </c>
      <c r="N23" s="20">
        <v>16</v>
      </c>
    </row>
    <row r="24" spans="1:14" ht="15.75">
      <c r="A24" s="13"/>
      <c r="B24" s="64" t="s">
        <v>91</v>
      </c>
      <c r="C24" s="41">
        <v>1989</v>
      </c>
      <c r="D24" s="41">
        <v>98.9</v>
      </c>
      <c r="E24" s="19" t="s">
        <v>71</v>
      </c>
      <c r="F24" s="66">
        <v>32</v>
      </c>
      <c r="G24" s="66">
        <v>2</v>
      </c>
      <c r="H24" s="25">
        <v>18</v>
      </c>
      <c r="I24" s="61">
        <f t="shared" si="3"/>
        <v>72</v>
      </c>
      <c r="J24" s="20">
        <v>70</v>
      </c>
      <c r="K24" s="61">
        <f t="shared" si="4"/>
        <v>140</v>
      </c>
      <c r="L24" s="61">
        <f t="shared" si="5"/>
        <v>212</v>
      </c>
      <c r="M24" s="20">
        <v>7</v>
      </c>
      <c r="N24" s="20">
        <v>15</v>
      </c>
    </row>
    <row r="25" spans="1:14">
      <c r="A25" s="30"/>
      <c r="N25" s="178">
        <f>SUM(N17:N24)</f>
        <v>146</v>
      </c>
    </row>
    <row r="26" spans="1:14" ht="15.75">
      <c r="A26" s="30"/>
      <c r="B26" s="89" t="s">
        <v>95</v>
      </c>
      <c r="C26" s="111">
        <v>2009</v>
      </c>
      <c r="D26" s="59">
        <v>72.400000000000006</v>
      </c>
      <c r="E26" s="89" t="s">
        <v>71</v>
      </c>
      <c r="F26" s="59">
        <v>12</v>
      </c>
      <c r="G26" s="59">
        <v>0.5</v>
      </c>
      <c r="H26" s="81">
        <v>9</v>
      </c>
      <c r="I26" s="106">
        <f>H26*G26*2</f>
        <v>9</v>
      </c>
      <c r="J26" s="47">
        <v>55</v>
      </c>
      <c r="K26" s="106">
        <f>J26*G26</f>
        <v>27.5</v>
      </c>
      <c r="L26" s="106">
        <f>I26+K26</f>
        <v>36.5</v>
      </c>
      <c r="M26" s="47">
        <v>8</v>
      </c>
      <c r="N26" s="129">
        <v>14</v>
      </c>
    </row>
    <row r="27" spans="1:14" ht="15.75">
      <c r="A27" s="30"/>
      <c r="B27" s="89"/>
      <c r="C27" s="111"/>
      <c r="D27" s="59"/>
      <c r="E27" s="89"/>
      <c r="F27" s="59"/>
      <c r="G27" s="59"/>
      <c r="H27" s="81"/>
      <c r="I27" s="106"/>
      <c r="J27" s="47"/>
      <c r="K27" s="106"/>
      <c r="L27" s="106"/>
      <c r="M27" s="47"/>
      <c r="N27" s="129"/>
    </row>
    <row r="28" spans="1:14" ht="15.75">
      <c r="A28" s="13"/>
      <c r="B28" s="19" t="s">
        <v>98</v>
      </c>
      <c r="C28" s="108">
        <v>2004</v>
      </c>
      <c r="D28" s="16">
        <v>66.400000000000006</v>
      </c>
      <c r="E28" s="19" t="s">
        <v>97</v>
      </c>
      <c r="F28" s="16">
        <v>16</v>
      </c>
      <c r="G28" s="16">
        <v>1</v>
      </c>
      <c r="H28" s="25">
        <v>21</v>
      </c>
      <c r="I28" s="61">
        <f t="shared" si="0"/>
        <v>42</v>
      </c>
      <c r="J28" s="20">
        <v>100</v>
      </c>
      <c r="K28" s="61">
        <f t="shared" si="1"/>
        <v>100</v>
      </c>
      <c r="L28" s="61">
        <f t="shared" si="2"/>
        <v>142</v>
      </c>
      <c r="M28" s="20" t="s">
        <v>103</v>
      </c>
      <c r="N28" s="20">
        <v>20</v>
      </c>
    </row>
    <row r="29" spans="1:14" ht="15.75">
      <c r="A29" s="13"/>
      <c r="B29" s="19" t="s">
        <v>96</v>
      </c>
      <c r="C29" s="108">
        <v>2006</v>
      </c>
      <c r="D29" s="16">
        <v>80.3</v>
      </c>
      <c r="E29" s="19" t="s">
        <v>97</v>
      </c>
      <c r="F29" s="16">
        <v>16</v>
      </c>
      <c r="G29" s="16">
        <v>1</v>
      </c>
      <c r="H29" s="25">
        <v>25</v>
      </c>
      <c r="I29" s="61">
        <f t="shared" si="0"/>
        <v>50</v>
      </c>
      <c r="J29" s="20">
        <v>160</v>
      </c>
      <c r="K29" s="61">
        <f t="shared" si="1"/>
        <v>160</v>
      </c>
      <c r="L29" s="61">
        <f t="shared" si="2"/>
        <v>210</v>
      </c>
      <c r="M29" s="20" t="s">
        <v>103</v>
      </c>
      <c r="N29" s="20">
        <v>20</v>
      </c>
    </row>
    <row r="30" spans="1:14" ht="15.75">
      <c r="A30" s="13"/>
      <c r="B30" s="89"/>
      <c r="C30" s="111"/>
      <c r="D30" s="59"/>
      <c r="E30" s="89"/>
      <c r="F30" s="59"/>
      <c r="G30" s="59"/>
      <c r="H30" s="81"/>
      <c r="I30" s="61"/>
      <c r="J30" s="47"/>
      <c r="K30" s="61"/>
      <c r="L30" s="61"/>
      <c r="M30" s="47"/>
      <c r="N30" s="47"/>
    </row>
    <row r="31" spans="1:14" ht="18.75">
      <c r="A31" s="13"/>
      <c r="B31" s="110" t="s">
        <v>46</v>
      </c>
      <c r="C31" s="111">
        <v>2008</v>
      </c>
      <c r="D31" s="111">
        <v>58.3</v>
      </c>
      <c r="E31" s="89" t="s">
        <v>15</v>
      </c>
      <c r="F31" s="127">
        <v>12</v>
      </c>
      <c r="G31" s="126">
        <v>2</v>
      </c>
      <c r="H31" s="106">
        <v>97</v>
      </c>
      <c r="I31" s="61">
        <f t="shared" si="0"/>
        <v>388</v>
      </c>
      <c r="J31" s="106">
        <v>125</v>
      </c>
      <c r="K31" s="61">
        <f t="shared" si="1"/>
        <v>250</v>
      </c>
      <c r="L31" s="61">
        <f t="shared" si="2"/>
        <v>638</v>
      </c>
      <c r="M31" s="106" t="s">
        <v>101</v>
      </c>
      <c r="N31" s="47">
        <v>25</v>
      </c>
    </row>
    <row r="32" spans="1:14" ht="18.75">
      <c r="A32" s="91"/>
      <c r="B32" s="39" t="s">
        <v>28</v>
      </c>
      <c r="C32" s="108">
        <v>2004</v>
      </c>
      <c r="D32" s="41">
        <v>60.4</v>
      </c>
      <c r="E32" s="39" t="s">
        <v>15</v>
      </c>
      <c r="F32" s="108">
        <v>16</v>
      </c>
      <c r="G32" s="58">
        <v>2</v>
      </c>
      <c r="H32" s="25">
        <v>80</v>
      </c>
      <c r="I32" s="61">
        <f t="shared" si="0"/>
        <v>320</v>
      </c>
      <c r="J32" s="18">
        <v>234</v>
      </c>
      <c r="K32" s="61">
        <f t="shared" si="1"/>
        <v>468</v>
      </c>
      <c r="L32" s="61">
        <f t="shared" si="2"/>
        <v>788</v>
      </c>
      <c r="M32" s="20" t="s">
        <v>101</v>
      </c>
      <c r="N32" s="20">
        <v>25</v>
      </c>
    </row>
    <row r="33" spans="1:14" ht="18.75">
      <c r="A33" s="14"/>
      <c r="B33" s="63" t="s">
        <v>44</v>
      </c>
      <c r="C33" s="108">
        <v>1975</v>
      </c>
      <c r="D33" s="108">
        <v>123.6</v>
      </c>
      <c r="E33" s="19" t="s">
        <v>15</v>
      </c>
      <c r="F33" s="108">
        <v>16</v>
      </c>
      <c r="G33" s="16">
        <v>1</v>
      </c>
      <c r="H33" s="25">
        <v>101</v>
      </c>
      <c r="I33" s="61">
        <f t="shared" si="0"/>
        <v>202</v>
      </c>
      <c r="J33" s="20">
        <v>180</v>
      </c>
      <c r="K33" s="61">
        <f t="shared" si="1"/>
        <v>180</v>
      </c>
      <c r="L33" s="61">
        <f t="shared" si="2"/>
        <v>382</v>
      </c>
      <c r="M33" s="20" t="s">
        <v>101</v>
      </c>
      <c r="N33" s="20">
        <v>25</v>
      </c>
    </row>
    <row r="34" spans="1:14" ht="15.75">
      <c r="A34" s="90"/>
      <c r="B34" s="19" t="s">
        <v>90</v>
      </c>
      <c r="C34" s="108">
        <v>2004</v>
      </c>
      <c r="D34" s="16">
        <v>71</v>
      </c>
      <c r="E34" s="19" t="s">
        <v>15</v>
      </c>
      <c r="F34" s="16">
        <v>16</v>
      </c>
      <c r="G34" s="16">
        <v>1</v>
      </c>
      <c r="H34" s="25">
        <v>46</v>
      </c>
      <c r="I34" s="61">
        <f t="shared" si="0"/>
        <v>92</v>
      </c>
      <c r="J34" s="20">
        <v>101</v>
      </c>
      <c r="K34" s="61">
        <f t="shared" si="1"/>
        <v>101</v>
      </c>
      <c r="L34" s="61">
        <f t="shared" si="2"/>
        <v>193</v>
      </c>
      <c r="M34" s="20" t="s">
        <v>101</v>
      </c>
      <c r="N34" s="20">
        <v>25</v>
      </c>
    </row>
    <row r="35" spans="1:14" ht="15.75">
      <c r="A35" s="88"/>
      <c r="B35" s="87" t="s">
        <v>35</v>
      </c>
      <c r="C35" s="42">
        <v>2004</v>
      </c>
      <c r="D35" s="41">
        <v>101.9</v>
      </c>
      <c r="E35" s="19" t="s">
        <v>15</v>
      </c>
      <c r="F35" s="16">
        <v>16</v>
      </c>
      <c r="G35" s="16">
        <v>1</v>
      </c>
      <c r="H35" s="25">
        <v>97</v>
      </c>
      <c r="I35" s="61">
        <f t="shared" si="0"/>
        <v>194</v>
      </c>
      <c r="J35" s="20">
        <v>110</v>
      </c>
      <c r="K35" s="61">
        <f t="shared" si="1"/>
        <v>110</v>
      </c>
      <c r="L35" s="61">
        <f t="shared" si="2"/>
        <v>304</v>
      </c>
      <c r="M35" s="20" t="s">
        <v>101</v>
      </c>
      <c r="N35" s="20">
        <v>25</v>
      </c>
    </row>
    <row r="36" spans="1:14" ht="18.75">
      <c r="A36" s="88"/>
      <c r="B36" s="63" t="s">
        <v>80</v>
      </c>
      <c r="C36" s="25">
        <v>2002</v>
      </c>
      <c r="D36" s="54">
        <v>76.8</v>
      </c>
      <c r="E36" s="64" t="s">
        <v>15</v>
      </c>
      <c r="F36" s="41">
        <v>16</v>
      </c>
      <c r="G36" s="16">
        <v>0.5</v>
      </c>
      <c r="H36" s="25">
        <v>40</v>
      </c>
      <c r="I36" s="61">
        <f t="shared" si="0"/>
        <v>40</v>
      </c>
      <c r="J36" s="20">
        <v>80</v>
      </c>
      <c r="K36" s="61">
        <f t="shared" si="1"/>
        <v>40</v>
      </c>
      <c r="L36" s="61">
        <f t="shared" si="2"/>
        <v>80</v>
      </c>
      <c r="M36" s="20" t="s">
        <v>101</v>
      </c>
      <c r="N36" s="20">
        <v>25</v>
      </c>
    </row>
    <row r="37" spans="1:14" ht="18.75">
      <c r="A37" s="88"/>
      <c r="B37" s="63" t="s">
        <v>45</v>
      </c>
      <c r="C37" s="108">
        <v>1998</v>
      </c>
      <c r="D37" s="114">
        <v>91.5</v>
      </c>
      <c r="E37" s="39" t="s">
        <v>15</v>
      </c>
      <c r="F37" s="41">
        <v>24</v>
      </c>
      <c r="G37" s="16">
        <v>1</v>
      </c>
      <c r="H37" s="25">
        <v>131</v>
      </c>
      <c r="I37" s="61">
        <f t="shared" si="0"/>
        <v>262</v>
      </c>
      <c r="J37" s="20">
        <v>148</v>
      </c>
      <c r="K37" s="61">
        <f t="shared" si="1"/>
        <v>148</v>
      </c>
      <c r="L37" s="61">
        <f t="shared" si="2"/>
        <v>410</v>
      </c>
      <c r="M37" s="20" t="s">
        <v>101</v>
      </c>
      <c r="N37" s="33">
        <v>25</v>
      </c>
    </row>
    <row r="38" spans="1:14" ht="18.75">
      <c r="A38" s="88"/>
      <c r="B38" s="63" t="s">
        <v>42</v>
      </c>
      <c r="C38" s="108">
        <v>1957</v>
      </c>
      <c r="D38" s="108">
        <v>83.4</v>
      </c>
      <c r="E38" s="19" t="s">
        <v>15</v>
      </c>
      <c r="F38" s="54">
        <v>16</v>
      </c>
      <c r="G38" s="66">
        <v>1</v>
      </c>
      <c r="H38" s="25">
        <v>137</v>
      </c>
      <c r="I38" s="61">
        <f t="shared" si="0"/>
        <v>274</v>
      </c>
      <c r="J38" s="20">
        <v>260</v>
      </c>
      <c r="K38" s="61">
        <f t="shared" si="1"/>
        <v>260</v>
      </c>
      <c r="L38" s="61">
        <f t="shared" si="2"/>
        <v>534</v>
      </c>
      <c r="M38" s="20" t="s">
        <v>101</v>
      </c>
      <c r="N38" s="20">
        <v>25</v>
      </c>
    </row>
    <row r="39" spans="1:14" ht="18.75">
      <c r="A39" s="88"/>
      <c r="B39" s="63"/>
      <c r="C39" s="108"/>
      <c r="D39" s="108"/>
      <c r="E39" s="19"/>
      <c r="F39" s="54"/>
      <c r="G39" s="66"/>
      <c r="H39" s="25"/>
      <c r="I39" s="61"/>
      <c r="J39" s="20"/>
      <c r="K39" s="61"/>
      <c r="L39" s="61"/>
      <c r="M39" s="20"/>
      <c r="N39" s="20">
        <v>200</v>
      </c>
    </row>
    <row r="40" spans="1:14" ht="15.75">
      <c r="A40" s="88"/>
      <c r="B40" s="87" t="s">
        <v>79</v>
      </c>
      <c r="C40" s="42">
        <v>2004</v>
      </c>
      <c r="D40" s="41">
        <v>101.5</v>
      </c>
      <c r="E40" s="19" t="s">
        <v>15</v>
      </c>
      <c r="F40" s="16">
        <v>16</v>
      </c>
      <c r="G40" s="16">
        <v>1</v>
      </c>
      <c r="H40" s="25">
        <v>56</v>
      </c>
      <c r="I40" s="61">
        <f t="shared" si="0"/>
        <v>112</v>
      </c>
      <c r="J40" s="20">
        <v>105</v>
      </c>
      <c r="K40" s="61">
        <f t="shared" si="1"/>
        <v>105</v>
      </c>
      <c r="L40" s="61">
        <f t="shared" si="2"/>
        <v>217</v>
      </c>
      <c r="M40" s="20" t="s">
        <v>102</v>
      </c>
      <c r="N40" s="128">
        <v>22</v>
      </c>
    </row>
    <row r="41" spans="1:14" ht="18.75">
      <c r="A41" s="88"/>
      <c r="B41" s="124" t="s">
        <v>43</v>
      </c>
      <c r="C41" s="118">
        <v>1972</v>
      </c>
      <c r="D41" s="118">
        <v>82.9</v>
      </c>
      <c r="E41" s="86" t="s">
        <v>15</v>
      </c>
      <c r="F41" s="118">
        <v>24</v>
      </c>
      <c r="G41" s="120">
        <v>1</v>
      </c>
      <c r="H41" s="49">
        <v>46</v>
      </c>
      <c r="I41" s="61">
        <f t="shared" si="0"/>
        <v>92</v>
      </c>
      <c r="J41" s="55">
        <v>147</v>
      </c>
      <c r="K41" s="61">
        <f t="shared" si="1"/>
        <v>147</v>
      </c>
      <c r="L41" s="61">
        <f t="shared" si="2"/>
        <v>239</v>
      </c>
      <c r="M41" s="55" t="s">
        <v>102</v>
      </c>
      <c r="N41" s="130">
        <v>22</v>
      </c>
    </row>
    <row r="42" spans="1:14" ht="15.75">
      <c r="A42" s="88"/>
      <c r="B42" s="64" t="s">
        <v>69</v>
      </c>
      <c r="C42" s="41">
        <v>1953</v>
      </c>
      <c r="D42" s="41">
        <v>77.599999999999994</v>
      </c>
      <c r="E42" s="19" t="s">
        <v>15</v>
      </c>
      <c r="F42" s="66">
        <v>16</v>
      </c>
      <c r="G42" s="66">
        <v>1</v>
      </c>
      <c r="H42" s="25">
        <v>90</v>
      </c>
      <c r="I42" s="61">
        <f t="shared" si="0"/>
        <v>180</v>
      </c>
      <c r="J42" s="20">
        <v>200</v>
      </c>
      <c r="K42" s="61">
        <f t="shared" si="1"/>
        <v>200</v>
      </c>
      <c r="L42" s="61">
        <f t="shared" si="2"/>
        <v>380</v>
      </c>
      <c r="M42" s="20" t="s">
        <v>102</v>
      </c>
      <c r="N42" s="128">
        <v>22</v>
      </c>
    </row>
    <row r="43" spans="1:14" ht="15.75">
      <c r="A43" s="90"/>
      <c r="B43" s="39" t="s">
        <v>27</v>
      </c>
      <c r="C43" s="108">
        <v>1972</v>
      </c>
      <c r="D43" s="108">
        <v>83.5</v>
      </c>
      <c r="E43" s="39" t="s">
        <v>15</v>
      </c>
      <c r="F43" s="25">
        <v>16</v>
      </c>
      <c r="G43" s="58">
        <v>1</v>
      </c>
      <c r="H43" s="25">
        <v>35</v>
      </c>
      <c r="I43" s="61">
        <f t="shared" si="0"/>
        <v>70</v>
      </c>
      <c r="J43" s="20">
        <v>120</v>
      </c>
      <c r="K43" s="61">
        <f t="shared" si="1"/>
        <v>120</v>
      </c>
      <c r="L43" s="61">
        <f t="shared" si="2"/>
        <v>190</v>
      </c>
      <c r="M43" s="20" t="s">
        <v>103</v>
      </c>
      <c r="N43" s="128">
        <v>20</v>
      </c>
    </row>
    <row r="44" spans="1:14" ht="18.75">
      <c r="A44" s="90"/>
      <c r="B44" s="63" t="s">
        <v>36</v>
      </c>
      <c r="C44" s="108">
        <v>1994</v>
      </c>
      <c r="D44" s="41">
        <v>89.6</v>
      </c>
      <c r="E44" s="19" t="s">
        <v>15</v>
      </c>
      <c r="F44" s="41">
        <v>24</v>
      </c>
      <c r="G44" s="16">
        <v>1</v>
      </c>
      <c r="H44" s="25">
        <v>50</v>
      </c>
      <c r="I44" s="61">
        <f t="shared" si="0"/>
        <v>100</v>
      </c>
      <c r="J44" s="20">
        <v>120</v>
      </c>
      <c r="K44" s="61">
        <f t="shared" si="1"/>
        <v>120</v>
      </c>
      <c r="L44" s="61">
        <f t="shared" si="2"/>
        <v>220</v>
      </c>
      <c r="M44" s="20" t="s">
        <v>103</v>
      </c>
      <c r="N44" s="131">
        <v>20</v>
      </c>
    </row>
    <row r="45" spans="1:14" ht="15.75">
      <c r="A45" s="14"/>
      <c r="B45" s="19" t="s">
        <v>81</v>
      </c>
      <c r="C45" s="108">
        <v>2006</v>
      </c>
      <c r="D45" s="16">
        <v>71.2</v>
      </c>
      <c r="E45" s="19" t="s">
        <v>15</v>
      </c>
      <c r="F45" s="16">
        <v>16</v>
      </c>
      <c r="G45" s="16">
        <v>1</v>
      </c>
      <c r="H45" s="25">
        <v>42</v>
      </c>
      <c r="I45" s="61">
        <f t="shared" si="0"/>
        <v>84</v>
      </c>
      <c r="J45" s="20">
        <v>48</v>
      </c>
      <c r="K45" s="61">
        <f t="shared" si="1"/>
        <v>48</v>
      </c>
      <c r="L45" s="61">
        <f t="shared" si="2"/>
        <v>132</v>
      </c>
      <c r="M45" s="20">
        <v>4</v>
      </c>
      <c r="N45" s="128">
        <v>18</v>
      </c>
    </row>
    <row r="46" spans="1:14" ht="15.75">
      <c r="A46" s="48"/>
      <c r="B46" s="65" t="s">
        <v>47</v>
      </c>
      <c r="C46" s="95" t="s">
        <v>50</v>
      </c>
      <c r="D46" s="108">
        <v>99.3</v>
      </c>
      <c r="E46" s="39" t="s">
        <v>15</v>
      </c>
      <c r="F46" s="42">
        <v>24</v>
      </c>
      <c r="G46" s="58">
        <v>1</v>
      </c>
      <c r="H46" s="25">
        <v>76</v>
      </c>
      <c r="I46" s="61">
        <f t="shared" si="0"/>
        <v>152</v>
      </c>
      <c r="J46" s="20">
        <v>101</v>
      </c>
      <c r="K46" s="61">
        <f t="shared" si="1"/>
        <v>101</v>
      </c>
      <c r="L46" s="61">
        <f t="shared" si="2"/>
        <v>253</v>
      </c>
      <c r="M46" s="20">
        <v>4</v>
      </c>
      <c r="N46" s="128">
        <v>18</v>
      </c>
    </row>
    <row r="47" spans="1:14" ht="15.75">
      <c r="A47" s="90"/>
      <c r="B47" s="64" t="s">
        <v>82</v>
      </c>
      <c r="C47" s="41">
        <v>1967</v>
      </c>
      <c r="D47" s="41">
        <v>101</v>
      </c>
      <c r="E47" s="19" t="s">
        <v>15</v>
      </c>
      <c r="F47" s="66">
        <v>16</v>
      </c>
      <c r="G47" s="66">
        <v>0.5</v>
      </c>
      <c r="H47" s="25">
        <v>127</v>
      </c>
      <c r="I47" s="61">
        <f t="shared" si="0"/>
        <v>127</v>
      </c>
      <c r="J47" s="20">
        <v>246</v>
      </c>
      <c r="K47" s="61">
        <f t="shared" si="1"/>
        <v>123</v>
      </c>
      <c r="L47" s="61">
        <f t="shared" si="2"/>
        <v>250</v>
      </c>
      <c r="M47" s="20">
        <v>5</v>
      </c>
      <c r="N47" s="128">
        <v>17</v>
      </c>
    </row>
    <row r="48" spans="1:14" ht="15.75">
      <c r="A48" s="90"/>
      <c r="B48" s="64"/>
      <c r="C48" s="41"/>
      <c r="D48" s="41"/>
      <c r="E48" s="19"/>
      <c r="F48" s="66"/>
      <c r="G48" s="66"/>
      <c r="H48" s="25"/>
      <c r="I48" s="61"/>
      <c r="J48" s="20"/>
      <c r="K48" s="61"/>
      <c r="L48" s="61"/>
      <c r="M48" s="20"/>
      <c r="N48" s="128"/>
    </row>
    <row r="49" spans="1:14" ht="18.75">
      <c r="A49" s="88"/>
      <c r="B49" s="63" t="s">
        <v>78</v>
      </c>
      <c r="C49" s="25">
        <v>1970</v>
      </c>
      <c r="D49" s="41">
        <v>72.5</v>
      </c>
      <c r="E49" s="19" t="s">
        <v>77</v>
      </c>
      <c r="F49" s="41">
        <v>16</v>
      </c>
      <c r="G49" s="41">
        <v>0.5</v>
      </c>
      <c r="H49" s="25">
        <v>53</v>
      </c>
      <c r="I49" s="61">
        <f t="shared" si="0"/>
        <v>53</v>
      </c>
      <c r="J49" s="20">
        <v>208</v>
      </c>
      <c r="K49" s="61">
        <f t="shared" si="1"/>
        <v>104</v>
      </c>
      <c r="L49" s="61">
        <f t="shared" si="2"/>
        <v>157</v>
      </c>
      <c r="M49" s="20">
        <v>2</v>
      </c>
      <c r="N49" s="20">
        <v>22</v>
      </c>
    </row>
    <row r="50" spans="1:14" ht="18.75">
      <c r="A50" s="88"/>
      <c r="B50" s="63" t="s">
        <v>75</v>
      </c>
      <c r="C50" s="108">
        <v>1980</v>
      </c>
      <c r="D50" s="41">
        <v>96.9</v>
      </c>
      <c r="E50" s="19" t="s">
        <v>77</v>
      </c>
      <c r="F50" s="41">
        <v>24</v>
      </c>
      <c r="G50" s="66">
        <v>1</v>
      </c>
      <c r="H50" s="25">
        <v>110</v>
      </c>
      <c r="I50" s="61">
        <f t="shared" si="0"/>
        <v>220</v>
      </c>
      <c r="J50" s="20">
        <v>150</v>
      </c>
      <c r="K50" s="61">
        <f t="shared" si="1"/>
        <v>150</v>
      </c>
      <c r="L50" s="61">
        <f t="shared" si="2"/>
        <v>370</v>
      </c>
      <c r="M50" s="20">
        <v>2</v>
      </c>
      <c r="N50" s="20">
        <v>22</v>
      </c>
    </row>
    <row r="51" spans="1:14" ht="15.75">
      <c r="A51" s="88"/>
      <c r="B51" s="64" t="s">
        <v>76</v>
      </c>
      <c r="C51" s="41">
        <v>1973</v>
      </c>
      <c r="D51" s="41">
        <v>126</v>
      </c>
      <c r="E51" s="19" t="s">
        <v>77</v>
      </c>
      <c r="F51" s="66">
        <v>32</v>
      </c>
      <c r="G51" s="66">
        <v>2</v>
      </c>
      <c r="H51" s="25">
        <v>26</v>
      </c>
      <c r="I51" s="61">
        <f t="shared" si="0"/>
        <v>104</v>
      </c>
      <c r="J51" s="20">
        <v>123</v>
      </c>
      <c r="K51" s="61">
        <f t="shared" si="1"/>
        <v>246</v>
      </c>
      <c r="L51" s="61">
        <f t="shared" si="2"/>
        <v>350</v>
      </c>
      <c r="M51" s="20">
        <v>3</v>
      </c>
      <c r="N51" s="33">
        <v>20</v>
      </c>
    </row>
    <row r="52" spans="1:14" ht="15.75">
      <c r="A52" s="88"/>
      <c r="B52" s="64"/>
      <c r="C52" s="41"/>
      <c r="D52" s="41"/>
      <c r="E52" s="19"/>
      <c r="F52" s="66"/>
      <c r="G52" s="66"/>
      <c r="H52" s="25"/>
      <c r="I52" s="61"/>
      <c r="J52" s="20"/>
      <c r="K52" s="61"/>
      <c r="L52" s="61"/>
      <c r="M52" s="20"/>
      <c r="N52" s="33">
        <v>66</v>
      </c>
    </row>
    <row r="53" spans="1:14" ht="15.75">
      <c r="A53" s="88"/>
      <c r="B53" s="65" t="s">
        <v>87</v>
      </c>
      <c r="C53" s="108">
        <v>2001</v>
      </c>
      <c r="D53" s="115">
        <v>97.4</v>
      </c>
      <c r="E53" s="64" t="s">
        <v>18</v>
      </c>
      <c r="F53" s="25">
        <v>16</v>
      </c>
      <c r="G53" s="16">
        <v>1</v>
      </c>
      <c r="H53" s="25">
        <v>57</v>
      </c>
      <c r="I53" s="61">
        <f t="shared" si="0"/>
        <v>114</v>
      </c>
      <c r="J53" s="20">
        <v>147</v>
      </c>
      <c r="K53" s="61">
        <f t="shared" si="1"/>
        <v>147</v>
      </c>
      <c r="L53" s="61">
        <f t="shared" si="2"/>
        <v>261</v>
      </c>
      <c r="M53" s="20" t="s">
        <v>102</v>
      </c>
      <c r="N53" s="20">
        <v>22</v>
      </c>
    </row>
    <row r="54" spans="1:14" ht="18.75">
      <c r="A54" s="88"/>
      <c r="B54" s="63" t="s">
        <v>74</v>
      </c>
      <c r="C54" s="108">
        <v>1991</v>
      </c>
      <c r="D54" s="41">
        <v>93.1</v>
      </c>
      <c r="E54" s="19" t="s">
        <v>18</v>
      </c>
      <c r="F54" s="41">
        <v>24</v>
      </c>
      <c r="G54" s="16">
        <v>1</v>
      </c>
      <c r="H54" s="25">
        <v>92</v>
      </c>
      <c r="I54" s="61">
        <f t="shared" si="0"/>
        <v>184</v>
      </c>
      <c r="J54" s="20">
        <v>89</v>
      </c>
      <c r="K54" s="61">
        <f t="shared" si="1"/>
        <v>89</v>
      </c>
      <c r="L54" s="61">
        <f t="shared" si="2"/>
        <v>273</v>
      </c>
      <c r="M54" s="20" t="s">
        <v>102</v>
      </c>
      <c r="N54" s="33">
        <v>22</v>
      </c>
    </row>
    <row r="55" spans="1:14" ht="18.75">
      <c r="A55" s="14"/>
      <c r="B55" s="63" t="s">
        <v>32</v>
      </c>
      <c r="C55" s="108">
        <v>1992</v>
      </c>
      <c r="D55" s="41">
        <v>95.1</v>
      </c>
      <c r="E55" s="19" t="s">
        <v>18</v>
      </c>
      <c r="F55" s="41">
        <v>32</v>
      </c>
      <c r="G55" s="16">
        <v>2</v>
      </c>
      <c r="H55" s="25">
        <v>75</v>
      </c>
      <c r="I55" s="61">
        <f t="shared" si="0"/>
        <v>300</v>
      </c>
      <c r="J55" s="20">
        <v>110</v>
      </c>
      <c r="K55" s="61">
        <f t="shared" si="1"/>
        <v>220</v>
      </c>
      <c r="L55" s="61">
        <f t="shared" si="2"/>
        <v>520</v>
      </c>
      <c r="M55" s="20">
        <v>1</v>
      </c>
      <c r="N55" s="33">
        <v>25</v>
      </c>
    </row>
    <row r="56" spans="1:14" ht="15.75">
      <c r="A56" s="14"/>
      <c r="B56" s="105" t="s">
        <v>30</v>
      </c>
      <c r="C56" s="103">
        <v>1965</v>
      </c>
      <c r="D56" s="103">
        <v>100.8</v>
      </c>
      <c r="E56" s="105" t="s">
        <v>18</v>
      </c>
      <c r="F56" s="103">
        <v>24</v>
      </c>
      <c r="G56" s="41">
        <v>1</v>
      </c>
      <c r="H56" s="25">
        <v>60</v>
      </c>
      <c r="I56" s="61">
        <f t="shared" si="0"/>
        <v>120</v>
      </c>
      <c r="J56" s="20">
        <v>110</v>
      </c>
      <c r="K56" s="61">
        <f t="shared" si="1"/>
        <v>110</v>
      </c>
      <c r="L56" s="61">
        <f t="shared" si="2"/>
        <v>230</v>
      </c>
      <c r="M56" s="20">
        <v>6</v>
      </c>
      <c r="N56" s="20">
        <v>16</v>
      </c>
    </row>
    <row r="57" spans="1:14" ht="15.75">
      <c r="A57" s="13"/>
      <c r="B57" s="13"/>
      <c r="C57" s="116"/>
      <c r="D57" s="116"/>
      <c r="E57" s="119"/>
      <c r="F57" s="92"/>
      <c r="G57" s="92"/>
      <c r="H57" s="25"/>
      <c r="I57" s="61"/>
      <c r="J57" s="20"/>
      <c r="K57" s="61"/>
      <c r="L57" s="61"/>
      <c r="M57" s="61"/>
      <c r="N57" s="61">
        <f>SUM(N53:N56)</f>
        <v>85</v>
      </c>
    </row>
  </sheetData>
  <mergeCells count="2">
    <mergeCell ref="H4:I4"/>
    <mergeCell ref="M4:M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F93FE203-E97F-4C1A-A5B0-8BC6FDF8BC83}"/>
</file>

<file path=customXml/itemProps2.xml><?xml version="1.0" encoding="utf-8"?>
<ds:datastoreItem xmlns:ds="http://schemas.openxmlformats.org/officeDocument/2006/customXml" ds:itemID="{1517CDBB-9AD2-4C76-A601-8A74E2BE5F94}"/>
</file>

<file path=customXml/itemProps3.xml><?xml version="1.0" encoding="utf-8"?>
<ds:datastoreItem xmlns:ds="http://schemas.openxmlformats.org/officeDocument/2006/customXml" ds:itemID="{F3A2CE7C-88F0-4CA0-BCD6-40D46F8547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E520</cp:lastModifiedBy>
  <cp:lastPrinted>2022-04-09T16:58:54Z</cp:lastPrinted>
  <dcterms:created xsi:type="dcterms:W3CDTF">2017-04-03T19:27:03Z</dcterms:created>
  <dcterms:modified xsi:type="dcterms:W3CDTF">2022-04-10T07:58:51Z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